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DieseArbeitsmappe" defaultThemeVersion="124226"/>
  <mc:AlternateContent xmlns:mc="http://schemas.openxmlformats.org/markup-compatibility/2006">
    <mc:Choice Requires="x15">
      <x15ac:absPath xmlns:x15ac="http://schemas.microsoft.com/office/spreadsheetml/2010/11/ac" url="\\MYCLOUDPR2100\Public\1_KarlJosef\NAT+WA_Vermessung\Formulare\WA-AIMS\"/>
    </mc:Choice>
  </mc:AlternateContent>
  <xr:revisionPtr revIDLastSave="0" documentId="13_ncr:1_{4507F7E0-96FD-4531-A3BD-8D1B31D7E2C7}" xr6:coauthVersionLast="47" xr6:coauthVersionMax="47" xr10:uidLastSave="{00000000-0000-0000-0000-000000000000}"/>
  <bookViews>
    <workbookView xWindow="-28920" yWindow="-120" windowWidth="29040" windowHeight="15720" tabRatio="942" xr2:uid="{00000000-000D-0000-FFFF-FFFF00000000}"/>
  </bookViews>
  <sheets>
    <sheet name="page1 (1)-general information" sheetId="44" r:id="rId1"/>
    <sheet name="page1 (2)-general information" sheetId="43" r:id="rId2"/>
    <sheet name="page1 (3)-general information" sheetId="42" r:id="rId3"/>
    <sheet name="page1 (4)-general information" sheetId="32" r:id="rId4"/>
    <sheet name="page2-tape calibration" sheetId="15" r:id="rId5"/>
    <sheet name="page3-calibration JC" sheetId="10" r:id="rId6"/>
    <sheet name="page3-calibration JC 2m" sheetId="20" r:id="rId7"/>
    <sheet name="page4-evaluation ff" sheetId="7" r:id="rId8"/>
    <sheet name="page5-evaluation ff" sheetId="29" r:id="rId9"/>
  </sheets>
  <definedNames>
    <definedName name="_xlnm.Print_Area" localSheetId="0">'page1 (1)-general information'!$B$2:$M$72</definedName>
    <definedName name="_xlnm.Print_Area" localSheetId="1">'page1 (2)-general information'!$B$2:$M$72</definedName>
    <definedName name="_xlnm.Print_Area" localSheetId="2">'page1 (3)-general information'!$B$2:$M$72</definedName>
    <definedName name="_xlnm.Print_Area" localSheetId="3">'page1 (4)-general information'!$B$2:$M$72</definedName>
    <definedName name="_xlnm.Print_Area" localSheetId="4">'page2-tape calibration'!$B$2:$M$84</definedName>
    <definedName name="_xlnm.Print_Area" localSheetId="5">'page3-calibration JC'!$B$1:$O$83</definedName>
    <definedName name="_xlnm.Print_Area" localSheetId="6">'page3-calibration JC 2m'!$B$1:$O$89</definedName>
    <definedName name="_xlnm.Print_Area" localSheetId="7">'page4-evaluation ff'!$B$1:$M$75</definedName>
    <definedName name="_xlnm.Print_Area" localSheetId="8">'page5-evaluation ff'!$B$1:$M$75</definedName>
    <definedName name="Eichstrecke" localSheetId="0">#REF!</definedName>
    <definedName name="Eichstrecke" localSheetId="1">#REF!</definedName>
    <definedName name="Eichstrecke" localSheetId="2">#REF!</definedName>
    <definedName name="Eichstrecke" localSheetId="3">#REF!</definedName>
    <definedName name="Eichstrecke">#REF!</definedName>
    <definedName name="Graduierung" localSheetId="0">#REF!</definedName>
    <definedName name="Graduierung" localSheetId="1">#REF!</definedName>
    <definedName name="Graduierung" localSheetId="2">#REF!</definedName>
    <definedName name="Graduierung" localSheetId="3">#REF!</definedName>
    <definedName name="Graduierung">#REF!</definedName>
    <definedName name="IAAF_AIMS_Measurer_Grade_B">#REF!</definedName>
    <definedName name="Kalibrierung" localSheetId="0">#REF!</definedName>
    <definedName name="Kalibrierung" localSheetId="1">#REF!</definedName>
    <definedName name="Kalibrierung" localSheetId="2">#REF!</definedName>
    <definedName name="Kalibrierung" localSheetId="3">#REF!</definedName>
    <definedName name="Kalibrierun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20" l="1"/>
  <c r="N22" i="20"/>
  <c r="E9" i="10"/>
  <c r="N9" i="10"/>
  <c r="L29" i="32"/>
  <c r="J29" i="32"/>
  <c r="H29" i="32"/>
  <c r="F29" i="32"/>
  <c r="J29" i="42"/>
  <c r="H29" i="42"/>
  <c r="F29" i="42"/>
  <c r="H29" i="43"/>
  <c r="F29" i="43"/>
  <c r="F29" i="44"/>
  <c r="H36" i="44"/>
  <c r="L36" i="44"/>
  <c r="J36" i="44"/>
  <c r="F36" i="44"/>
  <c r="F32" i="44"/>
  <c r="J36" i="43"/>
  <c r="L36" i="43"/>
  <c r="H36" i="43"/>
  <c r="F36" i="43"/>
  <c r="H32" i="43"/>
  <c r="F32" i="43"/>
  <c r="L36" i="42"/>
  <c r="J36" i="42"/>
  <c r="H36" i="42"/>
  <c r="F36" i="42"/>
  <c r="J32" i="42"/>
  <c r="H32" i="42"/>
  <c r="F32" i="42"/>
  <c r="L36" i="32"/>
  <c r="L32" i="32"/>
  <c r="J36" i="32"/>
  <c r="H36" i="32"/>
  <c r="F36" i="32"/>
  <c r="J32" i="32"/>
  <c r="H32" i="32"/>
  <c r="F32" i="32"/>
  <c r="D30" i="20"/>
  <c r="D29" i="20"/>
  <c r="D28" i="20"/>
  <c r="D27" i="20"/>
  <c r="L30" i="20"/>
  <c r="L29" i="20"/>
  <c r="L28" i="20"/>
  <c r="L27" i="20"/>
  <c r="L19" i="20"/>
  <c r="L18" i="20"/>
  <c r="L17" i="20"/>
  <c r="L16" i="20"/>
  <c r="D17" i="20"/>
  <c r="D18" i="20"/>
  <c r="D19" i="20"/>
  <c r="D16" i="20"/>
  <c r="G25" i="20" l="1"/>
  <c r="G26" i="20" s="1"/>
  <c r="O25" i="20"/>
  <c r="O26" i="20" s="1"/>
  <c r="G14" i="20"/>
  <c r="G19" i="20" s="1"/>
  <c r="O14" i="20"/>
  <c r="O15" i="20" s="1"/>
  <c r="O19" i="20"/>
  <c r="O18" i="20"/>
  <c r="G29" i="20" l="1"/>
  <c r="O29" i="20"/>
  <c r="G18" i="20"/>
  <c r="L17" i="10"/>
  <c r="L18" i="10"/>
  <c r="L19" i="10"/>
  <c r="L16" i="10"/>
  <c r="D17" i="10"/>
  <c r="D18" i="10"/>
  <c r="D19" i="10"/>
  <c r="D16" i="10"/>
  <c r="E18" i="10" s="1"/>
  <c r="M18" i="10" l="1"/>
  <c r="O18" i="10"/>
  <c r="O14" i="10"/>
  <c r="O15" i="10" s="1"/>
  <c r="G14" i="10"/>
  <c r="G18" i="10" s="1"/>
  <c r="N32" i="20"/>
  <c r="G32" i="20"/>
  <c r="I21" i="10"/>
  <c r="M20" i="15"/>
  <c r="F20" i="15"/>
  <c r="O23" i="20" l="1"/>
  <c r="M23" i="20"/>
  <c r="K23" i="20"/>
  <c r="O12" i="20"/>
  <c r="M12" i="20"/>
  <c r="K12" i="20"/>
  <c r="M29" i="20" l="1"/>
  <c r="E29" i="20"/>
  <c r="E18" i="20"/>
  <c r="M18" i="20"/>
  <c r="G15" i="20" l="1"/>
  <c r="L33" i="20" l="1"/>
  <c r="E33" i="20"/>
  <c r="O28" i="20"/>
  <c r="O27" i="20"/>
  <c r="G27" i="20"/>
  <c r="G28" i="20"/>
  <c r="G17" i="20"/>
  <c r="G16" i="20"/>
  <c r="O17" i="20"/>
  <c r="O16" i="20"/>
  <c r="L32" i="20" l="1"/>
  <c r="E32" i="20"/>
  <c r="K12" i="10"/>
  <c r="O17" i="10" l="1"/>
  <c r="O16" i="10" l="1"/>
  <c r="M25" i="15"/>
  <c r="J37" i="15" l="1"/>
  <c r="M21" i="15" l="1"/>
  <c r="F21" i="15"/>
  <c r="M23" i="15"/>
  <c r="F23" i="15"/>
  <c r="D15" i="15"/>
  <c r="K15" i="15" s="1"/>
  <c r="F25" i="15" l="1"/>
  <c r="G15" i="10" l="1"/>
  <c r="G22" i="10" s="1"/>
  <c r="G19" i="10"/>
  <c r="G16" i="10" l="1"/>
  <c r="G17" i="10"/>
  <c r="G21" i="10" s="1"/>
  <c r="F27" i="15" l="1"/>
  <c r="F30" i="15" s="1"/>
  <c r="F28" i="15" l="1"/>
  <c r="F37" i="15"/>
  <c r="H30"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9" authorId="0" shapeId="0" xr:uid="{9ED6C1B2-8518-4B60-96DF-539DCD79898F}">
      <text>
        <r>
          <rPr>
            <sz val="9"/>
            <color indexed="81"/>
            <rFont val="Segoe UI"/>
            <family val="2"/>
          </rPr>
          <t xml:space="preserve">c/o first name, name
</t>
        </r>
      </text>
    </comment>
    <comment ref="F19" authorId="0" shapeId="0" xr:uid="{4DF96800-4402-41D6-9AB9-D46E4711B996}">
      <text>
        <r>
          <rPr>
            <sz val="9"/>
            <color indexed="81"/>
            <rFont val="Segoe UI"/>
            <family val="2"/>
          </rPr>
          <t>address</t>
        </r>
      </text>
    </comment>
    <comment ref="J19" authorId="0" shapeId="0" xr:uid="{3FBE3C1A-E4A9-4597-93A1-DF888A2D2156}">
      <text>
        <r>
          <rPr>
            <sz val="9"/>
            <color indexed="81"/>
            <rFont val="Segoe UI"/>
            <family val="2"/>
          </rPr>
          <t>postcode - residence</t>
        </r>
      </text>
    </comment>
    <comment ref="F21" authorId="0" shapeId="0" xr:uid="{29128AB1-CD6E-4C80-81F1-E54DB12F2951}">
      <text>
        <r>
          <rPr>
            <sz val="9"/>
            <color indexed="81"/>
            <rFont val="Segoe UI"/>
            <family val="2"/>
          </rPr>
          <t>eMail</t>
        </r>
      </text>
    </comment>
    <comment ref="J21" authorId="0" shapeId="0" xr:uid="{975D1FFE-D0D6-4496-8C4B-999067E9E590}">
      <text>
        <r>
          <rPr>
            <sz val="9"/>
            <color indexed="81"/>
            <rFont val="Segoe UI"/>
            <family val="2"/>
          </rPr>
          <t xml:space="preserve">phone
</t>
        </r>
      </text>
    </comment>
    <comment ref="F28" authorId="0" shapeId="0" xr:uid="{EAF33F7B-A7B5-4033-BE8D-B63CE3C4B963}">
      <text>
        <r>
          <rPr>
            <sz val="9"/>
            <color indexed="81"/>
            <rFont val="Segoe UI"/>
            <family val="2"/>
          </rPr>
          <t xml:space="preserve">declaration integral 
(max: three-place)
42195 (Marathon)
21097,5 (Halfmarathon)
10000
5000
1609 (Mile)
</t>
        </r>
      </text>
    </comment>
    <comment ref="F31" authorId="0" shapeId="0" xr:uid="{3E4E91A4-5FCC-4C9A-9AEE-6A5CCE407F2D}">
      <text>
        <r>
          <rPr>
            <sz val="9"/>
            <color indexed="81"/>
            <rFont val="Segoe UI"/>
            <family val="2"/>
          </rPr>
          <t>declaration integral
if 0 = 0,01</t>
        </r>
      </text>
    </comment>
    <comment ref="F34" authorId="0" shapeId="0" xr:uid="{30D2387F-CCD3-445C-8CDE-D3D05DB19E8A}">
      <text>
        <r>
          <rPr>
            <sz val="9"/>
            <color indexed="81"/>
            <rFont val="Segoe UI"/>
            <family val="2"/>
          </rPr>
          <t xml:space="preserve">declaration integral
</t>
        </r>
      </text>
    </comment>
    <comment ref="F35" authorId="0" shapeId="0" xr:uid="{4CC5D3AA-AEF7-46E1-A1B8-57637CA2A171}">
      <text>
        <r>
          <rPr>
            <sz val="9"/>
            <color indexed="81"/>
            <rFont val="Segoe UI"/>
            <family val="2"/>
          </rPr>
          <t xml:space="preserve">declaration integral
</t>
        </r>
      </text>
    </comment>
    <comment ref="C63" authorId="0" shapeId="0" xr:uid="{C2658E62-43E3-4B02-9CAC-EFC6103571F6}">
      <text>
        <r>
          <rPr>
            <sz val="9"/>
            <color indexed="81"/>
            <rFont val="Segoe UI"/>
            <family val="2"/>
          </rPr>
          <t>address</t>
        </r>
      </text>
    </comment>
    <comment ref="E63" authorId="0" shapeId="0" xr:uid="{D9D0961D-9547-4F8B-A5F8-5FA22A8D6BDB}">
      <text>
        <r>
          <rPr>
            <sz val="9"/>
            <color indexed="81"/>
            <rFont val="Segoe UI"/>
            <family val="2"/>
          </rPr>
          <t>postal code
resistance</t>
        </r>
      </text>
    </comment>
    <comment ref="H63" authorId="0" shapeId="0" xr:uid="{DC380D09-80E0-436A-A252-0353EEC33E09}">
      <text>
        <r>
          <rPr>
            <sz val="9"/>
            <color indexed="81"/>
            <rFont val="Segoe UI"/>
            <family val="2"/>
          </rPr>
          <t>eMail</t>
        </r>
      </text>
    </comment>
    <comment ref="L63" authorId="0" shapeId="0" xr:uid="{C270A21D-0CB1-4E5F-B4EA-3B0DC2F72B15}">
      <text>
        <r>
          <rPr>
            <sz val="9"/>
            <color indexed="81"/>
            <rFont val="Segoe UI"/>
            <family val="2"/>
          </rPr>
          <t>Phone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9" authorId="0" shapeId="0" xr:uid="{932BEAC3-6B46-4ABF-A4AA-6113242A7A9E}">
      <text>
        <r>
          <rPr>
            <sz val="9"/>
            <color indexed="81"/>
            <rFont val="Segoe UI"/>
            <family val="2"/>
          </rPr>
          <t xml:space="preserve">c/o first name, name
</t>
        </r>
      </text>
    </comment>
    <comment ref="F19" authorId="0" shapeId="0" xr:uid="{1679C043-7135-4E0A-9222-20AB77D20198}">
      <text>
        <r>
          <rPr>
            <sz val="9"/>
            <color indexed="81"/>
            <rFont val="Segoe UI"/>
            <family val="2"/>
          </rPr>
          <t>address</t>
        </r>
      </text>
    </comment>
    <comment ref="J19" authorId="0" shapeId="0" xr:uid="{5539B1ED-2394-45E5-914C-020A5D9647C4}">
      <text>
        <r>
          <rPr>
            <sz val="9"/>
            <color indexed="81"/>
            <rFont val="Segoe UI"/>
            <family val="2"/>
          </rPr>
          <t>postcode - residence</t>
        </r>
      </text>
    </comment>
    <comment ref="F21" authorId="0" shapeId="0" xr:uid="{B66B4F9D-878F-46B3-A0FE-E7A624305DEB}">
      <text>
        <r>
          <rPr>
            <sz val="9"/>
            <color indexed="81"/>
            <rFont val="Segoe UI"/>
            <family val="2"/>
          </rPr>
          <t>eMail</t>
        </r>
      </text>
    </comment>
    <comment ref="J21" authorId="0" shapeId="0" xr:uid="{C281E0B6-2FC0-4954-AA12-59582D2B8B23}">
      <text>
        <r>
          <rPr>
            <sz val="9"/>
            <color indexed="81"/>
            <rFont val="Segoe UI"/>
            <family val="2"/>
          </rPr>
          <t xml:space="preserve">phone
</t>
        </r>
      </text>
    </comment>
    <comment ref="F28" authorId="0" shapeId="0" xr:uid="{32252620-E7C7-440F-9965-B111CA6156C1}">
      <text>
        <r>
          <rPr>
            <sz val="9"/>
            <color indexed="81"/>
            <rFont val="Segoe UI"/>
            <family val="2"/>
          </rPr>
          <t xml:space="preserve">declaration integral 
(max: three-place)
42195 (Marathon)
21097,5 (Halfmarathon)
10000
5000
1609 (Mile)
</t>
        </r>
      </text>
    </comment>
    <comment ref="H28" authorId="0" shapeId="0" xr:uid="{1C710C32-693D-4066-8D4D-6B276DCA87A7}">
      <text>
        <r>
          <rPr>
            <sz val="9"/>
            <color indexed="81"/>
            <rFont val="Segoe UI"/>
            <family val="2"/>
          </rPr>
          <t>declaration integral 
(max: three-place)
42195 (Marathon)
21097,5 (Halfmarathon)
10000
5000
1609 (Mile)</t>
        </r>
      </text>
    </comment>
    <comment ref="F31" authorId="0" shapeId="0" xr:uid="{6585FDEC-4997-4F13-9C96-036A30174CF0}">
      <text>
        <r>
          <rPr>
            <sz val="9"/>
            <color indexed="81"/>
            <rFont val="Segoe UI"/>
            <family val="2"/>
          </rPr>
          <t>declaration integral
if 0 = 0,01</t>
        </r>
      </text>
    </comment>
    <comment ref="H31" authorId="0" shapeId="0" xr:uid="{CCED55EE-174C-4F9D-B9DA-82BCA61B4D81}">
      <text>
        <r>
          <rPr>
            <sz val="9"/>
            <color indexed="81"/>
            <rFont val="Segoe UI"/>
            <family val="2"/>
          </rPr>
          <t>declaration integral
if 0 = 0,01</t>
        </r>
      </text>
    </comment>
    <comment ref="F34" authorId="0" shapeId="0" xr:uid="{5196447B-2600-46E8-81DA-E23A5B7F666D}">
      <text>
        <r>
          <rPr>
            <sz val="9"/>
            <color indexed="81"/>
            <rFont val="Segoe UI"/>
            <family val="2"/>
          </rPr>
          <t xml:space="preserve">declaration integral
</t>
        </r>
      </text>
    </comment>
    <comment ref="H34" authorId="0" shapeId="0" xr:uid="{8A7B0642-445A-405A-A7BB-872E0D9D9624}">
      <text>
        <r>
          <rPr>
            <sz val="9"/>
            <color indexed="81"/>
            <rFont val="Segoe UI"/>
            <family val="2"/>
          </rPr>
          <t xml:space="preserve">declaration integral
</t>
        </r>
      </text>
    </comment>
    <comment ref="F35" authorId="0" shapeId="0" xr:uid="{E6D96EE4-354F-470E-A00A-020FBD694D19}">
      <text>
        <r>
          <rPr>
            <sz val="9"/>
            <color indexed="81"/>
            <rFont val="Segoe UI"/>
            <family val="2"/>
          </rPr>
          <t xml:space="preserve">declaration integral
</t>
        </r>
      </text>
    </comment>
    <comment ref="H35" authorId="0" shapeId="0" xr:uid="{1511B3F7-1FAC-44E0-A1AC-58025DB31419}">
      <text>
        <r>
          <rPr>
            <sz val="9"/>
            <color indexed="81"/>
            <rFont val="Segoe UI"/>
            <family val="2"/>
          </rPr>
          <t xml:space="preserve">declaration integral
</t>
        </r>
      </text>
    </comment>
    <comment ref="C63" authorId="0" shapeId="0" xr:uid="{B86FBCF1-9F1A-4D21-9841-88F6905BB496}">
      <text>
        <r>
          <rPr>
            <sz val="9"/>
            <color indexed="81"/>
            <rFont val="Segoe UI"/>
            <family val="2"/>
          </rPr>
          <t>address</t>
        </r>
      </text>
    </comment>
    <comment ref="E63" authorId="0" shapeId="0" xr:uid="{EF0ECB29-392B-4BE7-AA6B-5AF800248F5C}">
      <text>
        <r>
          <rPr>
            <sz val="9"/>
            <color indexed="81"/>
            <rFont val="Segoe UI"/>
            <family val="2"/>
          </rPr>
          <t>postal code
resistance</t>
        </r>
      </text>
    </comment>
    <comment ref="H63" authorId="0" shapeId="0" xr:uid="{30303939-B88C-4D39-BBFE-698C158BB498}">
      <text>
        <r>
          <rPr>
            <sz val="9"/>
            <color indexed="81"/>
            <rFont val="Segoe UI"/>
            <family val="2"/>
          </rPr>
          <t>eMail</t>
        </r>
      </text>
    </comment>
    <comment ref="L63" authorId="0" shapeId="0" xr:uid="{0CFE614D-1A7E-4E42-BCBE-8BF315D481E2}">
      <text>
        <r>
          <rPr>
            <sz val="9"/>
            <color indexed="81"/>
            <rFont val="Segoe UI"/>
            <family val="2"/>
          </rPr>
          <t>Phone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9" authorId="0" shapeId="0" xr:uid="{6B825891-1795-4565-BAA8-9A0FB6C88E30}">
      <text>
        <r>
          <rPr>
            <sz val="9"/>
            <color indexed="81"/>
            <rFont val="Segoe UI"/>
            <family val="2"/>
          </rPr>
          <t xml:space="preserve">c/o first name, name
</t>
        </r>
      </text>
    </comment>
    <comment ref="F19" authorId="0" shapeId="0" xr:uid="{00B652BF-A0B4-49E3-8359-3B9D67CA68D2}">
      <text>
        <r>
          <rPr>
            <sz val="9"/>
            <color indexed="81"/>
            <rFont val="Segoe UI"/>
            <family val="2"/>
          </rPr>
          <t>address</t>
        </r>
      </text>
    </comment>
    <comment ref="J19" authorId="0" shapeId="0" xr:uid="{CADBCBFE-8FF4-4BA7-BFF8-612B9CC955D1}">
      <text>
        <r>
          <rPr>
            <sz val="9"/>
            <color indexed="81"/>
            <rFont val="Segoe UI"/>
            <family val="2"/>
          </rPr>
          <t>postcode - residence</t>
        </r>
      </text>
    </comment>
    <comment ref="F21" authorId="0" shapeId="0" xr:uid="{2D29DAB1-2BD2-4D57-A5D8-90314CCBC440}">
      <text>
        <r>
          <rPr>
            <sz val="9"/>
            <color indexed="81"/>
            <rFont val="Segoe UI"/>
            <family val="2"/>
          </rPr>
          <t>eMail</t>
        </r>
      </text>
    </comment>
    <comment ref="J21" authorId="0" shapeId="0" xr:uid="{E7A475B8-B653-43F3-B043-635B6D3149D4}">
      <text>
        <r>
          <rPr>
            <sz val="9"/>
            <color indexed="81"/>
            <rFont val="Segoe UI"/>
            <family val="2"/>
          </rPr>
          <t xml:space="preserve">phone
</t>
        </r>
      </text>
    </comment>
    <comment ref="F28" authorId="0" shapeId="0" xr:uid="{EE5D8EEE-D9FE-4F77-AC94-15274CEA8FDE}">
      <text>
        <r>
          <rPr>
            <sz val="9"/>
            <color indexed="81"/>
            <rFont val="Segoe UI"/>
            <family val="2"/>
          </rPr>
          <t xml:space="preserve">declaration integral 
(max: three-place)
42195 (Marathon)
21097,5 (Halfmarathon)
10000
5000
1609 (Mile)
</t>
        </r>
      </text>
    </comment>
    <comment ref="H28" authorId="0" shapeId="0" xr:uid="{CF52977A-0574-477B-8085-E9B296D8BE66}">
      <text>
        <r>
          <rPr>
            <sz val="9"/>
            <color indexed="81"/>
            <rFont val="Segoe UI"/>
            <family val="2"/>
          </rPr>
          <t>declaration integral 
(max: three-place)
42195 (Marathon)
21097,5 (Halfmarathon)
10000
5000
1609 (Mile)</t>
        </r>
      </text>
    </comment>
    <comment ref="J28" authorId="0" shapeId="0" xr:uid="{1A12BC1E-EE0F-4C12-9DD7-DAECD5CBC1AB}">
      <text>
        <r>
          <rPr>
            <sz val="9"/>
            <color indexed="81"/>
            <rFont val="Segoe UI"/>
            <family val="2"/>
          </rPr>
          <t>declaration integral 
(max: three-place)
42195 (Marathon)
21097,5 (Halfmarathon)
10000
5000
1609 (Mile)</t>
        </r>
      </text>
    </comment>
    <comment ref="F31" authorId="0" shapeId="0" xr:uid="{BE834A95-E4BD-44C6-8B0F-A313E24D7D62}">
      <text>
        <r>
          <rPr>
            <sz val="9"/>
            <color indexed="81"/>
            <rFont val="Segoe UI"/>
            <family val="2"/>
          </rPr>
          <t>declaration integral
if 0 = 0,01</t>
        </r>
      </text>
    </comment>
    <comment ref="H31" authorId="0" shapeId="0" xr:uid="{737F20F1-C81A-4936-AD0B-E51D768BB279}">
      <text>
        <r>
          <rPr>
            <sz val="9"/>
            <color indexed="81"/>
            <rFont val="Segoe UI"/>
            <family val="2"/>
          </rPr>
          <t>declaration integral
if 0 = 0,01</t>
        </r>
      </text>
    </comment>
    <comment ref="J31" authorId="0" shapeId="0" xr:uid="{AB5FF1E3-51C5-479A-B1EC-8CC1F0DAC8AD}">
      <text>
        <r>
          <rPr>
            <sz val="9"/>
            <color indexed="81"/>
            <rFont val="Segoe UI"/>
            <family val="2"/>
          </rPr>
          <t>declaration integral
if 0 = 0,01</t>
        </r>
      </text>
    </comment>
    <comment ref="F34" authorId="0" shapeId="0" xr:uid="{6749B858-C6C0-4A7B-9181-54ADA57AF046}">
      <text>
        <r>
          <rPr>
            <sz val="9"/>
            <color indexed="81"/>
            <rFont val="Segoe UI"/>
            <family val="2"/>
          </rPr>
          <t xml:space="preserve">declaration integral
</t>
        </r>
      </text>
    </comment>
    <comment ref="H34" authorId="0" shapeId="0" xr:uid="{015F0359-5ED2-4D8B-B9F2-7B5AB6C223C9}">
      <text>
        <r>
          <rPr>
            <sz val="9"/>
            <color indexed="81"/>
            <rFont val="Segoe UI"/>
            <family val="2"/>
          </rPr>
          <t xml:space="preserve">declaration integral
</t>
        </r>
      </text>
    </comment>
    <comment ref="J34" authorId="0" shapeId="0" xr:uid="{CBC49D97-A4E6-4E5D-9D35-93ECCA63118C}">
      <text>
        <r>
          <rPr>
            <sz val="9"/>
            <color indexed="81"/>
            <rFont val="Segoe UI"/>
            <family val="2"/>
          </rPr>
          <t xml:space="preserve">declaration integral
</t>
        </r>
      </text>
    </comment>
    <comment ref="F35" authorId="0" shapeId="0" xr:uid="{E515A81B-DF8D-4C54-8223-5B4AA862F9FB}">
      <text>
        <r>
          <rPr>
            <sz val="9"/>
            <color indexed="81"/>
            <rFont val="Segoe UI"/>
            <family val="2"/>
          </rPr>
          <t xml:space="preserve">declaration integral
</t>
        </r>
      </text>
    </comment>
    <comment ref="H35" authorId="0" shapeId="0" xr:uid="{5756BA60-A948-4F2A-8C1E-6A00BFB1A8E2}">
      <text>
        <r>
          <rPr>
            <sz val="9"/>
            <color indexed="81"/>
            <rFont val="Segoe UI"/>
            <family val="2"/>
          </rPr>
          <t xml:space="preserve">declaration integral
</t>
        </r>
      </text>
    </comment>
    <comment ref="J35" authorId="0" shapeId="0" xr:uid="{19464C87-A24C-41D8-8434-1BCCAD62FED5}">
      <text>
        <r>
          <rPr>
            <sz val="9"/>
            <color indexed="81"/>
            <rFont val="Segoe UI"/>
            <family val="2"/>
          </rPr>
          <t xml:space="preserve">declaration integral
</t>
        </r>
      </text>
    </comment>
    <comment ref="C63" authorId="0" shapeId="0" xr:uid="{3DD1E210-388D-423E-B30E-0542F07E098B}">
      <text>
        <r>
          <rPr>
            <sz val="9"/>
            <color indexed="81"/>
            <rFont val="Segoe UI"/>
            <family val="2"/>
          </rPr>
          <t>address</t>
        </r>
      </text>
    </comment>
    <comment ref="E63" authorId="0" shapeId="0" xr:uid="{E76D7260-05AB-4596-AB1C-E547AC06D29A}">
      <text>
        <r>
          <rPr>
            <sz val="9"/>
            <color indexed="81"/>
            <rFont val="Segoe UI"/>
            <family val="2"/>
          </rPr>
          <t>postal code
resistance</t>
        </r>
      </text>
    </comment>
    <comment ref="H63" authorId="0" shapeId="0" xr:uid="{403C8991-66E2-4551-86F5-5008F7C4ECEF}">
      <text>
        <r>
          <rPr>
            <sz val="9"/>
            <color indexed="81"/>
            <rFont val="Segoe UI"/>
            <family val="2"/>
          </rPr>
          <t>eMail</t>
        </r>
      </text>
    </comment>
    <comment ref="L63" authorId="0" shapeId="0" xr:uid="{39F2A287-5BD6-4E05-BACD-86A43A586150}">
      <text>
        <r>
          <rPr>
            <sz val="9"/>
            <color indexed="81"/>
            <rFont val="Segoe UI"/>
            <family val="2"/>
          </rPr>
          <t>Phone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9" authorId="0" shapeId="0" xr:uid="{C9BB54EF-818E-42AA-B006-01D782F83657}">
      <text>
        <r>
          <rPr>
            <sz val="9"/>
            <color indexed="81"/>
            <rFont val="Segoe UI"/>
            <family val="2"/>
          </rPr>
          <t xml:space="preserve">c/o first name, name
</t>
        </r>
      </text>
    </comment>
    <comment ref="F19" authorId="0" shapeId="0" xr:uid="{CEDE3922-F2BB-4509-8C9B-A258F7F8EB88}">
      <text>
        <r>
          <rPr>
            <sz val="9"/>
            <color indexed="81"/>
            <rFont val="Segoe UI"/>
            <family val="2"/>
          </rPr>
          <t>address</t>
        </r>
      </text>
    </comment>
    <comment ref="J19" authorId="0" shapeId="0" xr:uid="{5DF42183-7B9F-4995-859E-33911A35CCEE}">
      <text>
        <r>
          <rPr>
            <sz val="9"/>
            <color indexed="81"/>
            <rFont val="Segoe UI"/>
            <family val="2"/>
          </rPr>
          <t>postcode - residence</t>
        </r>
      </text>
    </comment>
    <comment ref="F21" authorId="0" shapeId="0" xr:uid="{4F2A96EE-6598-41E3-8F34-9FD51B860610}">
      <text>
        <r>
          <rPr>
            <sz val="9"/>
            <color indexed="81"/>
            <rFont val="Segoe UI"/>
            <family val="2"/>
          </rPr>
          <t>eMail</t>
        </r>
      </text>
    </comment>
    <comment ref="J21" authorId="0" shapeId="0" xr:uid="{F89F5035-FB07-44C6-8DA2-28BB5FAE684A}">
      <text>
        <r>
          <rPr>
            <sz val="9"/>
            <color indexed="81"/>
            <rFont val="Segoe UI"/>
            <family val="2"/>
          </rPr>
          <t xml:space="preserve">phone
</t>
        </r>
      </text>
    </comment>
    <comment ref="F28" authorId="0" shapeId="0" xr:uid="{58B81994-A248-4480-A747-5D1073C48755}">
      <text>
        <r>
          <rPr>
            <sz val="9"/>
            <color indexed="81"/>
            <rFont val="Segoe UI"/>
            <family val="2"/>
          </rPr>
          <t xml:space="preserve">declaration integral 
(max: three-place)
42195 (Marathon)
21097,5 (Halfmarathon)
10000
5000
1609 (Mile)
</t>
        </r>
      </text>
    </comment>
    <comment ref="H28" authorId="0" shapeId="0" xr:uid="{BD82BA60-EBA8-442E-A2F4-59205DE1E339}">
      <text>
        <r>
          <rPr>
            <sz val="9"/>
            <color indexed="81"/>
            <rFont val="Segoe UI"/>
            <family val="2"/>
          </rPr>
          <t>declaration integral 
(max: three-place)
42195 (Marathon)
21097,5 (Halfmarathon)
10000
5000
1609 (Mile)</t>
        </r>
      </text>
    </comment>
    <comment ref="J28" authorId="0" shapeId="0" xr:uid="{069ECA72-C801-43B9-95BC-A8F3DD36E538}">
      <text>
        <r>
          <rPr>
            <sz val="9"/>
            <color indexed="81"/>
            <rFont val="Segoe UI"/>
            <family val="2"/>
          </rPr>
          <t>declaration integral 
(max: three-place)
42195 (Marathon)
21097,5 (Halfmarathon)
10000
5000
1609 (Mile)</t>
        </r>
      </text>
    </comment>
    <comment ref="L28" authorId="0" shapeId="0" xr:uid="{CBE2EAE1-93B0-451D-B43B-FA8808948B74}">
      <text>
        <r>
          <rPr>
            <sz val="9"/>
            <color indexed="81"/>
            <rFont val="Segoe UI"/>
            <family val="2"/>
          </rPr>
          <t>declaration integral 
(max: three-place)
42195 (Marathon)
21097,5 (Halfmarathon)
10000
5000
1609 (Mile)</t>
        </r>
      </text>
    </comment>
    <comment ref="F31" authorId="0" shapeId="0" xr:uid="{49D663A5-D92E-4D16-961B-5642394A5CBE}">
      <text>
        <r>
          <rPr>
            <sz val="9"/>
            <color indexed="81"/>
            <rFont val="Segoe UI"/>
            <family val="2"/>
          </rPr>
          <t>declaration integral
if 0 = 0,01</t>
        </r>
      </text>
    </comment>
    <comment ref="H31" authorId="0" shapeId="0" xr:uid="{501EA329-BAA7-4A15-A072-83C0A207AFE0}">
      <text>
        <r>
          <rPr>
            <sz val="9"/>
            <color indexed="81"/>
            <rFont val="Segoe UI"/>
            <family val="2"/>
          </rPr>
          <t>declaration integral
if 0 = 0,01</t>
        </r>
      </text>
    </comment>
    <comment ref="J31" authorId="0" shapeId="0" xr:uid="{27BE9BF4-23D0-4273-93AE-E82632E9E71E}">
      <text>
        <r>
          <rPr>
            <sz val="9"/>
            <color indexed="81"/>
            <rFont val="Segoe UI"/>
            <family val="2"/>
          </rPr>
          <t>declaration integral
if 0 = 0,01</t>
        </r>
      </text>
    </comment>
    <comment ref="L31" authorId="0" shapeId="0" xr:uid="{46227460-CE23-4CA1-B0E9-86E8BD6F98A7}">
      <text>
        <r>
          <rPr>
            <sz val="9"/>
            <color indexed="81"/>
            <rFont val="Segoe UI"/>
            <family val="2"/>
          </rPr>
          <t>declaration integral
if 0 = 0,01</t>
        </r>
      </text>
    </comment>
    <comment ref="F34" authorId="0" shapeId="0" xr:uid="{D3876667-6B65-4887-9E5A-064698E04307}">
      <text>
        <r>
          <rPr>
            <sz val="9"/>
            <color indexed="81"/>
            <rFont val="Segoe UI"/>
            <family val="2"/>
          </rPr>
          <t xml:space="preserve">declaration integral
</t>
        </r>
      </text>
    </comment>
    <comment ref="H34" authorId="0" shapeId="0" xr:uid="{7AA81FB5-F2D7-4E10-BD0A-F039C84D1FAD}">
      <text>
        <r>
          <rPr>
            <sz val="9"/>
            <color indexed="81"/>
            <rFont val="Segoe UI"/>
            <family val="2"/>
          </rPr>
          <t xml:space="preserve">declaration integral
</t>
        </r>
      </text>
    </comment>
    <comment ref="J34" authorId="0" shapeId="0" xr:uid="{E55FF610-C9C6-4BAC-88A5-FB46F2140F85}">
      <text>
        <r>
          <rPr>
            <sz val="9"/>
            <color indexed="81"/>
            <rFont val="Segoe UI"/>
            <family val="2"/>
          </rPr>
          <t xml:space="preserve">declaration integral
</t>
        </r>
      </text>
    </comment>
    <comment ref="L34" authorId="0" shapeId="0" xr:uid="{E7F79321-29A0-44FB-9B45-EBEC7EF35527}">
      <text>
        <r>
          <rPr>
            <sz val="9"/>
            <color indexed="81"/>
            <rFont val="Segoe UI"/>
            <family val="2"/>
          </rPr>
          <t xml:space="preserve">declaration integral
</t>
        </r>
      </text>
    </comment>
    <comment ref="F35" authorId="0" shapeId="0" xr:uid="{174A4560-5443-439E-A88F-A4AE1360594C}">
      <text>
        <r>
          <rPr>
            <sz val="9"/>
            <color indexed="81"/>
            <rFont val="Segoe UI"/>
            <family val="2"/>
          </rPr>
          <t xml:space="preserve">declaration integral
</t>
        </r>
      </text>
    </comment>
    <comment ref="H35" authorId="0" shapeId="0" xr:uid="{13AEADE2-193C-4A81-B27F-D96DE78BDF12}">
      <text>
        <r>
          <rPr>
            <sz val="9"/>
            <color indexed="81"/>
            <rFont val="Segoe UI"/>
            <family val="2"/>
          </rPr>
          <t xml:space="preserve">declaration integral
</t>
        </r>
      </text>
    </comment>
    <comment ref="J35" authorId="0" shapeId="0" xr:uid="{CA878A10-16DB-4593-97C4-70833A2DA37F}">
      <text>
        <r>
          <rPr>
            <sz val="9"/>
            <color indexed="81"/>
            <rFont val="Segoe UI"/>
            <family val="2"/>
          </rPr>
          <t xml:space="preserve">declaration integral
</t>
        </r>
      </text>
    </comment>
    <comment ref="L35" authorId="0" shapeId="0" xr:uid="{B03E704F-3A78-42CA-9EE0-44CAF0FE5EF9}">
      <text>
        <r>
          <rPr>
            <sz val="9"/>
            <color indexed="81"/>
            <rFont val="Segoe UI"/>
            <family val="2"/>
          </rPr>
          <t xml:space="preserve">declaration integral
</t>
        </r>
      </text>
    </comment>
    <comment ref="C63" authorId="0" shapeId="0" xr:uid="{BD758AE0-5360-45F6-B865-87F2EA151163}">
      <text>
        <r>
          <rPr>
            <sz val="9"/>
            <color indexed="81"/>
            <rFont val="Segoe UI"/>
            <family val="2"/>
          </rPr>
          <t>address</t>
        </r>
      </text>
    </comment>
    <comment ref="E63" authorId="0" shapeId="0" xr:uid="{DC45FDEF-233A-4E57-BA6C-BC155DFBB2BC}">
      <text>
        <r>
          <rPr>
            <sz val="9"/>
            <color indexed="81"/>
            <rFont val="Segoe UI"/>
            <family val="2"/>
          </rPr>
          <t>postal code
resistance</t>
        </r>
      </text>
    </comment>
    <comment ref="H63" authorId="0" shapeId="0" xr:uid="{62FA3627-CC2B-4C21-892D-4F3EAD3EFAAE}">
      <text>
        <r>
          <rPr>
            <sz val="9"/>
            <color indexed="81"/>
            <rFont val="Segoe UI"/>
            <family val="2"/>
          </rPr>
          <t>eMail</t>
        </r>
      </text>
    </comment>
    <comment ref="L63" authorId="0" shapeId="0" xr:uid="{105222B6-0B03-4306-9FD8-A736CF235103}">
      <text>
        <r>
          <rPr>
            <sz val="9"/>
            <color indexed="81"/>
            <rFont val="Segoe UI"/>
            <family val="2"/>
          </rPr>
          <t>Phone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Roth, Karl-Josef</author>
    <author>Karl Josef Roth</author>
    <author>rothkj</author>
  </authors>
  <commentList>
    <comment ref="D10" authorId="0" shapeId="0" xr:uid="{00000000-0006-0000-0300-000009000000}">
      <text>
        <r>
          <rPr>
            <sz val="9"/>
            <color indexed="81"/>
            <rFont val="Tahoma"/>
            <family val="2"/>
          </rPr>
          <t>manufacturer
model</t>
        </r>
      </text>
    </comment>
    <comment ref="M10" authorId="0" shapeId="0" xr:uid="{00000000-0006-0000-0300-00000B000000}">
      <text>
        <r>
          <rPr>
            <sz val="9"/>
            <color indexed="81"/>
            <rFont val="Tahoma"/>
            <family val="2"/>
          </rPr>
          <t>manufacturer's certificate degree Celsius</t>
        </r>
      </text>
    </comment>
    <comment ref="D11" authorId="0" shapeId="0" xr:uid="{00000000-0006-0000-0300-00000A000000}">
      <text>
        <r>
          <rPr>
            <sz val="9"/>
            <color indexed="81"/>
            <rFont val="Tahoma"/>
            <family val="2"/>
          </rPr>
          <t>declaration in metres
- only data -</t>
        </r>
      </text>
    </comment>
    <comment ref="M11" authorId="0" shapeId="0" xr:uid="{00000000-0006-0000-0300-00000C000000}">
      <text>
        <r>
          <rPr>
            <sz val="9"/>
            <color indexed="81"/>
            <rFont val="Tahoma"/>
            <family val="2"/>
          </rPr>
          <t>manufacturer's certificate
Newton</t>
        </r>
      </text>
    </comment>
    <comment ref="D13" authorId="0" shapeId="0" xr:uid="{00000000-0006-0000-0300-000005000000}">
      <text>
        <r>
          <rPr>
            <sz val="9"/>
            <color indexed="81"/>
            <rFont val="Tahoma"/>
            <family val="2"/>
          </rPr>
          <t>dd.mm.jjjj
jjjj-mm-dd</t>
        </r>
      </text>
    </comment>
    <comment ref="G13" authorId="0" shapeId="0" xr:uid="{00000000-0006-0000-0300-000006000000}">
      <text>
        <r>
          <rPr>
            <sz val="9"/>
            <color indexed="81"/>
            <rFont val="Tahoma"/>
            <family val="2"/>
          </rPr>
          <t>hh:mm (AM/PM)</t>
        </r>
      </text>
    </comment>
    <comment ref="D14" authorId="0" shapeId="0" xr:uid="{00000000-0006-0000-0300-000007000000}">
      <text>
        <r>
          <rPr>
            <sz val="9"/>
            <color indexed="81"/>
            <rFont val="Tahoma"/>
            <family val="2"/>
          </rPr>
          <t>temperature of steel tape
degree Celsius</t>
        </r>
      </text>
    </comment>
    <comment ref="K14" authorId="0" shapeId="0" xr:uid="{00000000-0006-0000-0300-000008000000}">
      <text>
        <r>
          <rPr>
            <sz val="9"/>
            <color indexed="81"/>
            <rFont val="Tahoma"/>
            <family val="2"/>
          </rPr>
          <t>temperature of steel tape
degree Celsius</t>
        </r>
      </text>
    </comment>
    <comment ref="D20" authorId="0" shapeId="0" xr:uid="{00000000-0006-0000-0300-00000D000000}">
      <text>
        <r>
          <rPr>
            <sz val="9"/>
            <color indexed="81"/>
            <rFont val="Tahoma"/>
            <family val="2"/>
          </rPr>
          <t xml:space="preserve">number of full segments
</t>
        </r>
      </text>
    </comment>
    <comment ref="K20" authorId="0" shapeId="0" xr:uid="{00000000-0006-0000-0300-00000F000000}">
      <text>
        <r>
          <rPr>
            <sz val="9"/>
            <color indexed="81"/>
            <rFont val="Tahoma"/>
            <family val="2"/>
          </rPr>
          <t xml:space="preserve">number of full segments
</t>
        </r>
      </text>
    </comment>
    <comment ref="F22" authorId="0" shapeId="0" xr:uid="{00000000-0006-0000-0300-00000E000000}">
      <text>
        <r>
          <rPr>
            <sz val="9"/>
            <color indexed="81"/>
            <rFont val="Tahoma"/>
            <family val="2"/>
          </rPr>
          <t>Length of last segment</t>
        </r>
      </text>
    </comment>
    <comment ref="M22" authorId="0" shapeId="0" xr:uid="{00000000-0006-0000-0300-000010000000}">
      <text>
        <r>
          <rPr>
            <sz val="9"/>
            <color indexed="81"/>
            <rFont val="Tahoma"/>
            <family val="2"/>
          </rPr>
          <t>Length of last segment</t>
        </r>
      </text>
    </comment>
    <comment ref="M25" authorId="0" shapeId="0" xr:uid="{00000000-0006-0000-0300-000011000000}">
      <text>
        <r>
          <rPr>
            <sz val="9"/>
            <color indexed="81"/>
            <rFont val="Tahoma"/>
            <family val="2"/>
          </rPr>
          <t>tolerance:
One cm each segment</t>
        </r>
      </text>
    </comment>
    <comment ref="F35" authorId="1" shapeId="0" xr:uid="{990DEA7A-8E5D-4DAC-A41F-8A750CE82F0E}">
      <text>
        <r>
          <rPr>
            <sz val="9"/>
            <color indexed="81"/>
            <rFont val="Segoe UI"/>
            <family val="2"/>
          </rPr>
          <t xml:space="preserve">write adjustment for rounded calibration course
</t>
        </r>
      </text>
    </comment>
    <comment ref="M84" authorId="2" shapeId="0" xr:uid="{AF385CEE-A53A-41F3-A3DF-BDD7F2B9FEBF}">
      <text>
        <r>
          <rPr>
            <sz val="9"/>
            <color indexed="81"/>
            <rFont val="Tahoma"/>
            <family val="2"/>
          </rPr>
          <t>number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Roth, Karl-Josef</author>
    <author>rothkj</author>
    <author>Roth-KJM</author>
  </authors>
  <commentList>
    <comment ref="E4" authorId="0" shapeId="0" xr:uid="{00000000-0006-0000-0100-000001000000}">
      <text>
        <r>
          <rPr>
            <sz val="9"/>
            <color indexed="81"/>
            <rFont val="Tahoma"/>
            <family val="2"/>
          </rPr>
          <t>name of race(s) / event</t>
        </r>
      </text>
    </comment>
    <comment ref="E6" authorId="1" shapeId="0" xr:uid="{00000000-0006-0000-0100-000003000000}">
      <text>
        <r>
          <rPr>
            <sz val="9"/>
            <color indexed="81"/>
            <rFont val="Tahoma"/>
            <family val="2"/>
          </rPr>
          <t>name, surname, country - without signature -</t>
        </r>
      </text>
    </comment>
    <comment ref="E8" authorId="0" shapeId="0" xr:uid="{CF6A820E-4577-49EE-97B0-133B2E00B9BF}">
      <text>
        <r>
          <rPr>
            <sz val="9"/>
            <color indexed="81"/>
            <rFont val="Tahoma"/>
            <family val="2"/>
          </rPr>
          <t>location</t>
        </r>
      </text>
    </comment>
    <comment ref="N8" authorId="2" shapeId="0" xr:uid="{235DF12C-DD5A-4C1C-B6FD-174D7DD9C2CF}">
      <text>
        <r>
          <rPr>
            <sz val="9"/>
            <color indexed="81"/>
            <rFont val="Tahoma"/>
            <family val="2"/>
          </rPr>
          <t xml:space="preserve">length in meter with two digits (only digits)
###,##
</t>
        </r>
      </text>
    </comment>
    <comment ref="E9" authorId="0" shapeId="0" xr:uid="{370DD86C-4D8C-45D5-B99D-23EDBFD54426}">
      <text>
        <r>
          <rPr>
            <sz val="9"/>
            <color indexed="81"/>
            <rFont val="Tahoma"/>
            <family val="2"/>
          </rPr>
          <t>location
first course (auto)
sec. course</t>
        </r>
      </text>
    </comment>
    <comment ref="N9" authorId="2" shapeId="0" xr:uid="{4DCF2496-6BDF-4DAB-BAAA-1593F5BDBA22}">
      <text>
        <r>
          <rPr>
            <sz val="9"/>
            <color indexed="81"/>
            <rFont val="Tahoma"/>
            <family val="2"/>
          </rPr>
          <t xml:space="preserve">length in meter with two digits (only digits)
first course: auto
sec. Course ###,##
</t>
        </r>
      </text>
    </comment>
    <comment ref="C12" authorId="0" shapeId="0" xr:uid="{00000000-0006-0000-0100-000005000000}">
      <text>
        <r>
          <rPr>
            <sz val="9"/>
            <color indexed="81"/>
            <rFont val="Tahoma"/>
            <family val="2"/>
          </rPr>
          <t>dd.mm.jjjj
jjjj-mm-dd</t>
        </r>
      </text>
    </comment>
    <comment ref="E12" authorId="0" shapeId="0" xr:uid="{00000000-0006-0000-0100-000006000000}">
      <text>
        <r>
          <rPr>
            <sz val="9"/>
            <color indexed="81"/>
            <rFont val="Tahoma"/>
            <family val="2"/>
          </rPr>
          <t xml:space="preserve">hh:mm (AM/PM)
</t>
        </r>
      </text>
    </comment>
    <comment ref="G12" authorId="0" shapeId="0" xr:uid="{00000000-0006-0000-0100-000007000000}">
      <text>
        <r>
          <rPr>
            <sz val="9"/>
            <color indexed="81"/>
            <rFont val="Tahoma"/>
            <family val="2"/>
          </rPr>
          <t>degree Celsius</t>
        </r>
      </text>
    </comment>
    <comment ref="M12" authorId="0" shapeId="0" xr:uid="{00000000-0006-0000-0100-000009000000}">
      <text>
        <r>
          <rPr>
            <sz val="9"/>
            <color indexed="81"/>
            <rFont val="Tahoma"/>
            <family val="2"/>
          </rPr>
          <t xml:space="preserve">hh:mm (AM/PM)
</t>
        </r>
      </text>
    </comment>
    <comment ref="O12" authorId="0" shapeId="0" xr:uid="{00000000-0006-0000-0100-00000A000000}">
      <text>
        <r>
          <rPr>
            <sz val="9"/>
            <color indexed="81"/>
            <rFont val="Tahoma"/>
            <family val="2"/>
          </rPr>
          <t>degree Celsius</t>
        </r>
      </text>
    </comment>
    <comment ref="G15" authorId="1" shapeId="0" xr:uid="{00000000-0006-0000-0100-00000F000000}">
      <text>
        <r>
          <rPr>
            <sz val="9"/>
            <color indexed="81"/>
            <rFont val="Tahoma"/>
            <family val="2"/>
          </rPr>
          <t>without prevention</t>
        </r>
      </text>
    </comment>
    <comment ref="G17" authorId="1" shapeId="0" xr:uid="{00000000-0006-0000-0100-000010000000}">
      <text>
        <r>
          <rPr>
            <sz val="9"/>
            <color indexed="81"/>
            <rFont val="Tahoma"/>
            <family val="2"/>
          </rPr>
          <t>working constant with prevention</t>
        </r>
      </text>
    </comment>
    <comment ref="H21" authorId="0" shapeId="0" xr:uid="{A941B714-8B4C-4564-9666-F209A39FCF5D}">
      <text>
        <r>
          <rPr>
            <sz val="9"/>
            <color indexed="81"/>
            <rFont val="Tahoma"/>
            <family val="2"/>
          </rPr>
          <t>a = Average  (Standard)
or
h = Higher constant
or
d = Deeper constant</t>
        </r>
      </text>
    </comment>
    <comment ref="G24" authorId="2" shapeId="0" xr:uid="{00000000-0006-0000-0100-000013000000}">
      <text>
        <r>
          <rPr>
            <sz val="9"/>
            <color indexed="81"/>
            <rFont val="Tahoma"/>
            <family val="2"/>
          </rPr>
          <t xml:space="preserve">list your measured points
</t>
        </r>
      </text>
    </comment>
    <comment ref="H24" authorId="2" shapeId="0" xr:uid="{00000000-0006-0000-0100-000014000000}">
      <text>
        <r>
          <rPr>
            <sz val="9"/>
            <color indexed="81"/>
            <rFont val="Tahoma"/>
            <family val="2"/>
          </rPr>
          <t xml:space="preserve">list first and second measurement 
</t>
        </r>
      </text>
    </comment>
    <comment ref="J24" authorId="2" shapeId="0" xr:uid="{00000000-0006-0000-0100-000015000000}">
      <text>
        <r>
          <rPr>
            <sz val="9"/>
            <color indexed="81"/>
            <rFont val="Tahoma"/>
            <family val="2"/>
          </rPr>
          <t xml:space="preserve">list several sections of course
</t>
        </r>
      </text>
    </comment>
    <comment ref="K24" authorId="2" shapeId="0" xr:uid="{00000000-0006-0000-0100-000016000000}">
      <text>
        <r>
          <rPr>
            <sz val="9"/>
            <color indexed="81"/>
            <rFont val="Tahoma"/>
            <family val="2"/>
          </rPr>
          <t>calculate first and second measurement (Counts)</t>
        </r>
      </text>
    </comment>
    <comment ref="M24" authorId="2" shapeId="0" xr:uid="{00000000-0006-0000-0100-000017000000}">
      <text>
        <r>
          <rPr>
            <sz val="9"/>
            <color indexed="81"/>
            <rFont val="Tahoma"/>
            <family val="2"/>
          </rPr>
          <t xml:space="preserve">valid length of section/course
</t>
        </r>
      </text>
    </comment>
    <comment ref="O24" authorId="2" shapeId="0" xr:uid="{00000000-0006-0000-0100-000018000000}">
      <text>
        <r>
          <rPr>
            <sz val="9"/>
            <color indexed="81"/>
            <rFont val="Tahoma"/>
            <family val="2"/>
          </rPr>
          <t>list and add measured sections to total distance
Hint:
take the lists below calculation lists</t>
        </r>
      </text>
    </comment>
    <comment ref="O83" authorId="1" shapeId="0" xr:uid="{00000000-0006-0000-0100-000019000000}">
      <text>
        <r>
          <rPr>
            <sz val="9"/>
            <color indexed="81"/>
            <rFont val="Tahoma"/>
            <family val="2"/>
          </rPr>
          <t>number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Roth, Karl-Josef</author>
    <author>rothkj</author>
    <author>Roth-KJM</author>
  </authors>
  <commentList>
    <comment ref="F4" authorId="0" shapeId="0" xr:uid="{C2B342F2-9C4D-4D61-8609-A7017516F100}">
      <text>
        <r>
          <rPr>
            <sz val="9"/>
            <color indexed="81"/>
            <rFont val="Tahoma"/>
            <family val="2"/>
          </rPr>
          <t>name of race(s) / event</t>
        </r>
      </text>
    </comment>
    <comment ref="F6" authorId="1" shapeId="0" xr:uid="{9947B58C-B35B-408B-9AFA-D62FE7D00F38}">
      <text>
        <r>
          <rPr>
            <sz val="9"/>
            <color indexed="81"/>
            <rFont val="Tahoma"/>
            <family val="2"/>
          </rPr>
          <t>name, surname, country - without signature -</t>
        </r>
      </text>
    </comment>
    <comment ref="F7" authorId="1" shapeId="0" xr:uid="{D80435C3-6639-4E93-98C8-92B649F9E4ED}">
      <text>
        <r>
          <rPr>
            <sz val="9"/>
            <color indexed="81"/>
            <rFont val="Tahoma"/>
            <family val="2"/>
          </rPr>
          <t>name, surname, country - without signature -</t>
        </r>
      </text>
    </comment>
    <comment ref="D11" authorId="0" shapeId="0" xr:uid="{60FEB943-E5F1-4F8C-9F86-04D5F636831A}">
      <text>
        <r>
          <rPr>
            <sz val="9"/>
            <color indexed="81"/>
            <rFont val="Tahoma"/>
            <family val="2"/>
          </rPr>
          <t>location</t>
        </r>
      </text>
    </comment>
    <comment ref="N11" authorId="2" shapeId="0" xr:uid="{A9DC6EDB-1BEE-46F9-B751-A86F35B3EB64}">
      <text>
        <r>
          <rPr>
            <sz val="9"/>
            <color indexed="81"/>
            <rFont val="Tahoma"/>
            <family val="2"/>
          </rPr>
          <t xml:space="preserve">length in meter with two digits 
###,##
</t>
        </r>
      </text>
    </comment>
    <comment ref="C12" authorId="0" shapeId="0" xr:uid="{C9FED2C6-6FE8-402C-9EB3-20B6206B3CF8}">
      <text>
        <r>
          <rPr>
            <sz val="9"/>
            <color indexed="81"/>
            <rFont val="Tahoma"/>
            <family val="2"/>
          </rPr>
          <t>dd.mm.jjjj
jjjj-mm-dd</t>
        </r>
      </text>
    </comment>
    <comment ref="E12" authorId="0" shapeId="0" xr:uid="{772207B3-0671-4258-A7D5-7994CA0BDFBA}">
      <text>
        <r>
          <rPr>
            <sz val="9"/>
            <color indexed="81"/>
            <rFont val="Tahoma"/>
            <family val="2"/>
          </rPr>
          <t xml:space="preserve">hh:mm (AM/PM)
</t>
        </r>
      </text>
    </comment>
    <comment ref="G12" authorId="0" shapeId="0" xr:uid="{9D44855D-DDCD-4C69-8929-56C33F0B2A8D}">
      <text>
        <r>
          <rPr>
            <sz val="9"/>
            <color indexed="81"/>
            <rFont val="Tahoma"/>
            <family val="2"/>
          </rPr>
          <t>degree Celsius</t>
        </r>
      </text>
    </comment>
    <comment ref="G15" authorId="1" shapeId="0" xr:uid="{D9F9C3A0-8ACB-4964-93A5-B758AAEC1225}">
      <text>
        <r>
          <rPr>
            <sz val="9"/>
            <color indexed="81"/>
            <rFont val="Tahoma"/>
            <family val="2"/>
          </rPr>
          <t>without prevention</t>
        </r>
      </text>
    </comment>
    <comment ref="G17" authorId="1" shapeId="0" xr:uid="{53C85FC4-DFA2-4A25-A65C-B2BB7966B6E7}">
      <text>
        <r>
          <rPr>
            <sz val="9"/>
            <color indexed="81"/>
            <rFont val="Tahoma"/>
            <family val="2"/>
          </rPr>
          <t>working constant with prevention</t>
        </r>
      </text>
    </comment>
    <comment ref="G18" authorId="0" shapeId="0" xr:uid="{5DA0407B-BCD7-4993-A552-27B5E86C3736}">
      <text>
        <r>
          <rPr>
            <sz val="9"/>
            <color indexed="81"/>
            <rFont val="Tahoma"/>
            <family val="2"/>
          </rPr>
          <t xml:space="preserve">accuracy of measurement
</t>
        </r>
      </text>
    </comment>
    <comment ref="D22" authorId="0" shapeId="0" xr:uid="{DDF44279-09C0-4328-B24E-B999A7C9DD0F}">
      <text>
        <r>
          <rPr>
            <sz val="9"/>
            <color indexed="81"/>
            <rFont val="Tahoma"/>
            <family val="2"/>
          </rPr>
          <t xml:space="preserve">location
first course (auto)
sec. Course
</t>
        </r>
      </text>
    </comment>
    <comment ref="N22" authorId="2" shapeId="0" xr:uid="{8D51E23F-22A5-40DD-840C-CB57C19B45A8}">
      <text>
        <r>
          <rPr>
            <sz val="9"/>
            <color indexed="81"/>
            <rFont val="Tahoma"/>
            <family val="2"/>
          </rPr>
          <t xml:space="preserve">length in meter with two digits (only digits)
first course: auto
sec. Course ###,##
</t>
        </r>
      </text>
    </comment>
    <comment ref="C23" authorId="0" shapeId="0" xr:uid="{C3CB123C-89AA-43D1-A4EF-8577271DA358}">
      <text>
        <r>
          <rPr>
            <sz val="9"/>
            <color indexed="81"/>
            <rFont val="Tahoma"/>
            <family val="2"/>
          </rPr>
          <t>dd.mm.jjjj
jjjj-mm-dd</t>
        </r>
      </text>
    </comment>
    <comment ref="E23" authorId="0" shapeId="0" xr:uid="{4A7AEF7F-5E95-41DA-A626-136993E9A9F1}">
      <text>
        <r>
          <rPr>
            <sz val="9"/>
            <color indexed="81"/>
            <rFont val="Tahoma"/>
            <family val="2"/>
          </rPr>
          <t xml:space="preserve">hh:mm (AM/PM)
</t>
        </r>
      </text>
    </comment>
    <comment ref="G23" authorId="0" shapeId="0" xr:uid="{C35569A7-DCAF-4484-B3E3-6845AE26F7E1}">
      <text>
        <r>
          <rPr>
            <sz val="9"/>
            <color indexed="81"/>
            <rFont val="Tahoma"/>
            <family val="2"/>
          </rPr>
          <t>degree Celsius</t>
        </r>
      </text>
    </comment>
    <comment ref="G26" authorId="1" shapeId="0" xr:uid="{7AB3696B-1E09-4377-B627-9AF839A8628F}">
      <text>
        <r>
          <rPr>
            <sz val="9"/>
            <color indexed="81"/>
            <rFont val="Tahoma"/>
            <family val="2"/>
          </rPr>
          <t>without prevention</t>
        </r>
      </text>
    </comment>
    <comment ref="G28" authorId="1" shapeId="0" xr:uid="{8F65C447-B23E-4949-9769-2E0A5682F37F}">
      <text>
        <r>
          <rPr>
            <sz val="9"/>
            <color indexed="81"/>
            <rFont val="Tahoma"/>
            <family val="2"/>
          </rPr>
          <t>working constant with prevention</t>
        </r>
      </text>
    </comment>
    <comment ref="G29" authorId="0" shapeId="0" xr:uid="{99F9A092-5E91-4246-9D86-6C218BC14537}">
      <text>
        <r>
          <rPr>
            <sz val="9"/>
            <color indexed="81"/>
            <rFont val="Tahoma"/>
            <family val="2"/>
          </rPr>
          <t xml:space="preserve">accuracy of measurement
</t>
        </r>
      </text>
    </comment>
    <comment ref="F32" authorId="0" shapeId="0" xr:uid="{25D60CA8-3B6B-48D3-A2B3-21F6BB68FF68}">
      <text>
        <r>
          <rPr>
            <sz val="9"/>
            <color indexed="81"/>
            <rFont val="Tahoma"/>
            <family val="2"/>
          </rPr>
          <t>a = Average  (Standard)
or
h = Higher constant
or
d = Deeper constant</t>
        </r>
      </text>
    </comment>
    <comment ref="M32" authorId="0" shapeId="0" xr:uid="{8D6FF22A-326E-43B2-A879-5F482D58FEF1}">
      <text>
        <r>
          <rPr>
            <sz val="9"/>
            <color indexed="81"/>
            <rFont val="Tahoma"/>
            <family val="2"/>
          </rPr>
          <t>a = Average  (Standard)
or
h = Higher constant
or
d = Deeper constant</t>
        </r>
      </text>
    </comment>
    <comment ref="G35" authorId="2" shapeId="0" xr:uid="{9E9C395B-2D82-4FAE-A0B2-24F82F0B2020}">
      <text>
        <r>
          <rPr>
            <sz val="9"/>
            <color indexed="81"/>
            <rFont val="Tahoma"/>
            <family val="2"/>
          </rPr>
          <t xml:space="preserve">list your measured points
</t>
        </r>
      </text>
    </comment>
    <comment ref="H35" authorId="2" shapeId="0" xr:uid="{C94CF681-0408-4C31-A94A-6A4C74114B8F}">
      <text>
        <r>
          <rPr>
            <sz val="9"/>
            <color indexed="81"/>
            <rFont val="Tahoma"/>
            <family val="2"/>
          </rPr>
          <t xml:space="preserve">list first and second measurement 
</t>
        </r>
      </text>
    </comment>
    <comment ref="J35" authorId="2" shapeId="0" xr:uid="{694EF086-F483-4B86-8079-152DFA23D9B7}">
      <text>
        <r>
          <rPr>
            <sz val="9"/>
            <color indexed="81"/>
            <rFont val="Tahoma"/>
            <family val="2"/>
          </rPr>
          <t xml:space="preserve">list several sections of course
</t>
        </r>
      </text>
    </comment>
    <comment ref="K35" authorId="2" shapeId="0" xr:uid="{A7072757-6F6B-456A-9682-28F053D384A8}">
      <text>
        <r>
          <rPr>
            <sz val="9"/>
            <color indexed="81"/>
            <rFont val="Tahoma"/>
            <family val="2"/>
          </rPr>
          <t>calculate first and second measurement (Counts)</t>
        </r>
      </text>
    </comment>
    <comment ref="M35" authorId="2" shapeId="0" xr:uid="{0BF1E366-4A7F-4ABF-B087-9E283CD999F9}">
      <text>
        <r>
          <rPr>
            <sz val="9"/>
            <color indexed="81"/>
            <rFont val="Tahoma"/>
            <family val="2"/>
          </rPr>
          <t xml:space="preserve">valid length of section/course
</t>
        </r>
      </text>
    </comment>
    <comment ref="O35" authorId="2" shapeId="0" xr:uid="{699C2495-1E0B-49BF-9C2B-626E7FEC9DB8}">
      <text>
        <r>
          <rPr>
            <sz val="9"/>
            <color indexed="81"/>
            <rFont val="Tahoma"/>
            <family val="2"/>
          </rPr>
          <t>list and add measured sections to total distance
Hint:
take the lists below calculation lists</t>
        </r>
      </text>
    </comment>
    <comment ref="O89" authorId="1" shapeId="0" xr:uid="{3A6BECE0-CE18-4BBC-A107-F6C83F018881}">
      <text>
        <r>
          <rPr>
            <sz val="9"/>
            <color indexed="81"/>
            <rFont val="Tahoma"/>
            <family val="2"/>
          </rPr>
          <t>number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Roth-KJM</author>
    <author>rothkj</author>
  </authors>
  <commentList>
    <comment ref="F3" authorId="0" shapeId="0" xr:uid="{68BB8F47-91E7-48CC-B431-F2AEF230B784}">
      <text>
        <r>
          <rPr>
            <sz val="9"/>
            <color indexed="81"/>
            <rFont val="Tahoma"/>
            <family val="2"/>
          </rPr>
          <t xml:space="preserve">list first and second measurement 
</t>
        </r>
      </text>
    </comment>
    <comment ref="I3" authorId="0" shapeId="0" xr:uid="{E307F047-84D8-4B28-8290-80E832F4EA6F}">
      <text>
        <r>
          <rPr>
            <sz val="9"/>
            <color indexed="81"/>
            <rFont val="Tahoma"/>
            <family val="2"/>
          </rPr>
          <t>calculate first and second measurement (Counts)</t>
        </r>
      </text>
    </comment>
    <comment ref="K3" authorId="0" shapeId="0" xr:uid="{FCB376CF-C01F-4922-A035-53B4B5FFEC33}">
      <text>
        <r>
          <rPr>
            <sz val="9"/>
            <color indexed="81"/>
            <rFont val="Tahoma"/>
            <family val="2"/>
          </rPr>
          <t xml:space="preserve">valid length of section/course
</t>
        </r>
      </text>
    </comment>
    <comment ref="M3" authorId="0" shapeId="0" xr:uid="{4846A363-C159-4A47-9F5C-A12B7615D9D8}">
      <text>
        <r>
          <rPr>
            <sz val="9"/>
            <color indexed="81"/>
            <rFont val="Tahoma"/>
            <family val="2"/>
          </rPr>
          <t>list and add measured sections to total distance
Hint:
take the lists below calculation lists</t>
        </r>
      </text>
    </comment>
    <comment ref="M75" authorId="1" shapeId="0" xr:uid="{D57A827F-AED2-4B46-87A9-4488783B2533}">
      <text>
        <r>
          <rPr>
            <sz val="9"/>
            <color indexed="81"/>
            <rFont val="Tahoma"/>
            <family val="2"/>
          </rPr>
          <t>number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Roth-KJM</author>
    <author>rothkj</author>
  </authors>
  <commentList>
    <comment ref="F3" authorId="0" shapeId="0" xr:uid="{4414E302-3447-48B7-B8BE-15B2C7179300}">
      <text>
        <r>
          <rPr>
            <sz val="9"/>
            <color indexed="81"/>
            <rFont val="Tahoma"/>
            <family val="2"/>
          </rPr>
          <t xml:space="preserve">list first and second measurement 
</t>
        </r>
      </text>
    </comment>
    <comment ref="I3" authorId="0" shapeId="0" xr:uid="{49BCAB4A-57EB-4141-960A-BE94548DB7C0}">
      <text>
        <r>
          <rPr>
            <sz val="9"/>
            <color indexed="81"/>
            <rFont val="Tahoma"/>
            <family val="2"/>
          </rPr>
          <t>calculate first and second measurement (Counts)</t>
        </r>
      </text>
    </comment>
    <comment ref="K3" authorId="0" shapeId="0" xr:uid="{7FB1FFD8-6B4C-4867-A437-740E8C96F439}">
      <text>
        <r>
          <rPr>
            <sz val="9"/>
            <color indexed="81"/>
            <rFont val="Tahoma"/>
            <family val="2"/>
          </rPr>
          <t xml:space="preserve">valid length of section/course
</t>
        </r>
      </text>
    </comment>
    <comment ref="M3" authorId="0" shapeId="0" xr:uid="{E86BD9CB-681B-48A7-A1B9-28EA71153D34}">
      <text>
        <r>
          <rPr>
            <sz val="9"/>
            <color indexed="81"/>
            <rFont val="Tahoma"/>
            <family val="2"/>
          </rPr>
          <t>list and add measured sections to total distance
Hint:
take the lists below calculation lists</t>
        </r>
      </text>
    </comment>
    <comment ref="M75" authorId="1" shapeId="0" xr:uid="{8B3DDB0C-3F77-4355-B320-0678A58A2CF7}">
      <text>
        <r>
          <rPr>
            <sz val="9"/>
            <color indexed="81"/>
            <rFont val="Tahoma"/>
            <family val="2"/>
          </rPr>
          <t>number</t>
        </r>
      </text>
    </comment>
  </commentList>
</comments>
</file>

<file path=xl/sharedStrings.xml><?xml version="1.0" encoding="utf-8"?>
<sst xmlns="http://schemas.openxmlformats.org/spreadsheetml/2006/main" count="427" uniqueCount="142">
  <si>
    <t>MP</t>
  </si>
  <si>
    <t>BMI</t>
  </si>
  <si>
    <t>COURSE MEASUREMENT DATA SHEET</t>
  </si>
  <si>
    <t>Date:</t>
  </si>
  <si>
    <t>Temperature:</t>
  </si>
  <si>
    <t>Location:</t>
  </si>
  <si>
    <t>Difference</t>
  </si>
  <si>
    <t>Constant of the day</t>
  </si>
  <si>
    <t>Description and place of measured points</t>
  </si>
  <si>
    <t>Reading 1</t>
  </si>
  <si>
    <t>Reading 2</t>
  </si>
  <si>
    <t>Evaluation (continuation)</t>
  </si>
  <si>
    <t>Time:</t>
  </si>
  <si>
    <t>Average:</t>
  </si>
  <si>
    <t>Temperature correction factor:</t>
  </si>
  <si>
    <t>Formula of temperature correction:</t>
  </si>
  <si>
    <t>f = 1 + (0.0000116 x (mean temperature during measurement [°C] - 20°C)</t>
  </si>
  <si>
    <t>Steel tape:</t>
  </si>
  <si>
    <t>Manufactor:</t>
  </si>
  <si>
    <t>Measurement:</t>
  </si>
  <si>
    <t>Temporary result of straight length:</t>
  </si>
  <si>
    <t>Temperature adjustment:</t>
  </si>
  <si>
    <t>Difference between #1 #2:</t>
  </si>
  <si>
    <t>Length of calibration course:</t>
  </si>
  <si>
    <t>Adjustment for rounded calibration course:</t>
  </si>
  <si>
    <t>Temperature at the close of measurement:</t>
  </si>
  <si>
    <t>Temperature start with measurement:</t>
  </si>
  <si>
    <t>MP → MP</t>
  </si>
  <si>
    <t>Measurement in analogy to World Athletics competition &amp; technical rules</t>
  </si>
  <si>
    <t>Length (m):</t>
  </si>
  <si>
    <t>Length of calibration course (rounded):</t>
  </si>
  <si>
    <t>Difference 1</t>
  </si>
  <si>
    <t>Difference 2</t>
  </si>
  <si>
    <t>a</t>
  </si>
  <si>
    <t>Length:</t>
  </si>
  <si>
    <t>Average counts</t>
  </si>
  <si>
    <t>Prevention (+0,1%)</t>
  </si>
  <si>
    <t>Counts / km</t>
  </si>
  <si>
    <t>Counter unit reading</t>
  </si>
  <si>
    <t>without security-factor</t>
  </si>
  <si>
    <t>Counter reading (C)</t>
  </si>
  <si>
    <t>Evaluation (C)</t>
  </si>
  <si>
    <t>Reading M 1</t>
  </si>
  <si>
    <t>Reading M 2</t>
  </si>
  <si>
    <t>Diff M 1</t>
  </si>
  <si>
    <t>Diff M 2</t>
  </si>
  <si>
    <t>Pre calibration measurement</t>
  </si>
  <si>
    <t>Post calibration measurement</t>
  </si>
  <si>
    <t>WA-AIMS Measurer [Grade A]:</t>
  </si>
  <si>
    <t>WA-AIMS Measurer 1 [Grade A]:</t>
  </si>
  <si>
    <t>Measurer 1: Pre calibration measurement</t>
  </si>
  <si>
    <t>Measurer 2: Pre calibration measurement</t>
  </si>
  <si>
    <t>Measurer 1: Post calibration measurement</t>
  </si>
  <si>
    <t>Measurer 2: Post calibration measurement</t>
  </si>
  <si>
    <t>Calibration • Measurement • Evaluation</t>
  </si>
  <si>
    <t>Calibration course:</t>
  </si>
  <si>
    <t>x</t>
  </si>
  <si>
    <t>maximum permissible ( x segmants + 1 cm):</t>
  </si>
  <si>
    <t>Notification:</t>
  </si>
  <si>
    <t>Measurement of calibration course with steeltape</t>
  </si>
  <si>
    <t>Calibration • Measurement • Evaluation (2 Measurers)</t>
  </si>
  <si>
    <t>Here, by removing the sheet protection, an image/graphic of the calibration section can be inserted via "Insert" "Insert Images".</t>
  </si>
  <si>
    <t>Resizing possible up to the bottom of the page. (Text can be deleted)</t>
  </si>
  <si>
    <t>Ride</t>
  </si>
  <si>
    <t>Reading</t>
  </si>
  <si>
    <t>START</t>
  </si>
  <si>
    <t>End 1</t>
  </si>
  <si>
    <t>End 2</t>
  </si>
  <si>
    <t>End 3</t>
  </si>
  <si>
    <t>End 4</t>
  </si>
  <si>
    <t>Traction:</t>
  </si>
  <si>
    <t>First evaluation:</t>
  </si>
  <si>
    <t>First measurement - segments:</t>
  </si>
  <si>
    <t>Second measurement - segments:</t>
  </si>
  <si>
    <t>First interim result:</t>
  </si>
  <si>
    <t>Second interim result:</t>
  </si>
  <si>
    <t>Second measurement-last segment:</t>
  </si>
  <si>
    <t>First measurement-last segment:</t>
  </si>
  <si>
    <t>Second evaluation:</t>
  </si>
  <si>
    <t>COURSE MEASUREMENT REPORT</t>
  </si>
  <si>
    <t>Request for certificate of measurement considering IWR by WA</t>
  </si>
  <si>
    <t>City:</t>
  </si>
  <si>
    <t>Date of event:</t>
  </si>
  <si>
    <t>Country:</t>
  </si>
  <si>
    <t>Race direction:</t>
  </si>
  <si>
    <t>Contact:</t>
  </si>
  <si>
    <t>WA label:</t>
  </si>
  <si>
    <t>AIMS member:</t>
  </si>
  <si>
    <t>Reason:</t>
  </si>
  <si>
    <t>Terrain:</t>
  </si>
  <si>
    <t>Ground:</t>
  </si>
  <si>
    <t>A course measurement certificate is valid for 5 years, after which the course shall be remeasured even when there are no obvious changes to it.</t>
  </si>
  <si>
    <t>Common details</t>
  </si>
  <si>
    <t>Name of event:</t>
  </si>
  <si>
    <t>Date(s) of measurement:</t>
  </si>
  <si>
    <t>This report is to certify that the length of the above road course(s) has been established by a World Athletics approved A or B course measurer(s) employing the “Calibrated Bicycle Method”. The course shall be measured double along the shortest possible route that an athlete could follow within the section of the road permitted for use in the race.</t>
  </si>
  <si>
    <t>Start:</t>
  </si>
  <si>
    <t>Finish:</t>
  </si>
  <si>
    <t>Distance of course (m):</t>
  </si>
  <si>
    <t>Altitude above-normal (m)</t>
  </si>
  <si>
    <t>Please join this request to the complete report of measurement (select colored areas with TAB key • no information = blank key)</t>
  </si>
  <si>
    <t>Date of report:</t>
  </si>
  <si>
    <t>Calibration course / Evaluation / Description of course / Sketches &amp; Maps</t>
  </si>
  <si>
    <t>Course measurer:</t>
  </si>
  <si>
    <t>Notice - Author:</t>
  </si>
  <si>
    <t>(flat, undulating, hilly, other)</t>
  </si>
  <si>
    <t>(Loop, Out &amp; Back, Point-to-Point, other)</t>
  </si>
  <si>
    <t>(Street, Track, Path, other)</t>
  </si>
  <si>
    <t>IWR CR 31.21.3 • Elevation change +- m/km:</t>
  </si>
  <si>
    <t>IWR CR 31.21.2 • % of course distance:</t>
  </si>
  <si>
    <t>manufactured by: German Community Road Course Measurer [GCRCM]</t>
  </si>
  <si>
    <t xml:space="preserve">Page </t>
  </si>
  <si>
    <t>The road course measurement and report were carried out and prepared within the framework of the obligation to take special care in accordance with the globally applicable standards for measurement method "shortest possible route" (SPR) and "International Competition Rules" (IWR). However, the responsible road course measurer and all downstream organizational bodies do not assume any personal liability in the event of possible deviations from the course, or if the event does not take place on the competition corridor as shown in measurement report.</t>
  </si>
  <si>
    <t>Straight-Line distance between Start &amp; Finish (m):</t>
  </si>
  <si>
    <t>Notice • Courses:</t>
  </si>
  <si>
    <t>Table of contents:</t>
  </si>
  <si>
    <t>Standard specification of steel tape</t>
  </si>
  <si>
    <t>Date of measurement:</t>
  </si>
  <si>
    <t>Calibration course can adjust to rounded length in the range of decimeter. Measurement with steeltape or foot rule (control!).</t>
  </si>
  <si>
    <t>steel tape</t>
  </si>
  <si>
    <t>WA-AIMS Measurer 2 [Grade A]:</t>
  </si>
  <si>
    <t>Finish constant/km</t>
  </si>
  <si>
    <t>Working constant/km</t>
  </si>
  <si>
    <t>Course (m)</t>
  </si>
  <si>
    <t>Calculation</t>
  </si>
  <si>
    <t>Length 1 (m)</t>
  </si>
  <si>
    <t>Length 2 (m)</t>
  </si>
  <si>
    <t>Cumulative length</t>
  </si>
  <si>
    <t>Diff 1</t>
  </si>
  <si>
    <t>Diff 2</t>
  </si>
  <si>
    <t xml:space="preserve">Constant of the day - Meas 1 </t>
  </si>
  <si>
    <t xml:space="preserve">Constant of the day - Meas 2 </t>
  </si>
  <si>
    <t>Working constant 1/km</t>
  </si>
  <si>
    <t>Working constant 2/km</t>
  </si>
  <si>
    <t>Finish constant 2/km</t>
  </si>
  <si>
    <t>Finish constant 1/km</t>
  </si>
  <si>
    <t>Course measurer 2:</t>
  </si>
  <si>
    <t xml:space="preserve">Type of course: </t>
  </si>
  <si>
    <t>WA/AIMS:</t>
  </si>
  <si>
    <t>MP→MP</t>
  </si>
  <si>
    <t>Method:</t>
  </si>
  <si>
    <t>Calibration course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</si>
</sst>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0.0"/>
    <numFmt numFmtId="165" formatCode="0\ &quot;°C&quot;"/>
    <numFmt numFmtId="166" formatCode="#,##0.0"/>
    <numFmt numFmtId="167" formatCode="0.0\ &quot;cm&quot;"/>
    <numFmt numFmtId="168" formatCode="#,##0.00\ &quot;m&quot;"/>
    <numFmt numFmtId="169" formatCode="0.0\ &quot;°C&quot;"/>
    <numFmt numFmtId="170" formatCode="0\ &quot;N&quot;"/>
    <numFmt numFmtId="171" formatCode="0.0000000"/>
    <numFmt numFmtId="172" formatCode="##,##0.000\ &quot;m&quot;"/>
    <numFmt numFmtId="173" formatCode="#,##0.0\ &quot;cm&quot;;[Red]\-#,##0.0\ &quot;cm&quot;"/>
    <numFmt numFmtId="174" formatCode="yyyy\-mm\-dd;@"/>
    <numFmt numFmtId="175" formatCode="[$-409]h:mm\ AM/PM;@"/>
    <numFmt numFmtId="176" formatCode="&quot;Page&quot;\ 0"/>
    <numFmt numFmtId="177" formatCode="0.0\ &quot;m&quot;"/>
    <numFmt numFmtId="178" formatCode="0.00\ &quot;m&quot;"/>
    <numFmt numFmtId="179" formatCode="#,##0\ &quot;m&quot;"/>
    <numFmt numFmtId="180" formatCode="0\ &quot;m&quot;"/>
    <numFmt numFmtId="181" formatCode="0.0\ &quot;m/km&quot;"/>
    <numFmt numFmtId="182" formatCode="#,###.##0\ &quot;m&quot;"/>
  </numFmts>
  <fonts count="66" x14ac:knownFonts="1">
    <font>
      <sz val="11"/>
      <color theme="1"/>
      <name val="Calibri"/>
      <family val="2"/>
      <scheme val="minor"/>
    </font>
    <font>
      <sz val="11"/>
      <color theme="1"/>
      <name val="Calibri"/>
      <family val="2"/>
      <scheme val="minor"/>
    </font>
    <font>
      <sz val="10"/>
      <name val="Arial"/>
      <family val="2"/>
    </font>
    <font>
      <i/>
      <sz val="10"/>
      <name val="Arial"/>
      <family val="2"/>
    </font>
    <font>
      <b/>
      <sz val="10"/>
      <name val="Arial"/>
      <family val="2"/>
    </font>
    <font>
      <sz val="9"/>
      <name val="Arial"/>
      <family val="2"/>
    </font>
    <font>
      <sz val="9"/>
      <color indexed="81"/>
      <name val="Tahoma"/>
      <family val="2"/>
    </font>
    <font>
      <i/>
      <sz val="9"/>
      <name val="Arial"/>
      <family val="2"/>
    </font>
    <font>
      <sz val="11"/>
      <color theme="1"/>
      <name val="Arial Narrow"/>
      <family val="2"/>
    </font>
    <font>
      <b/>
      <sz val="14"/>
      <name val="Arial Narrow"/>
      <family val="2"/>
    </font>
    <font>
      <sz val="10"/>
      <color theme="1"/>
      <name val="Arial Narrow"/>
      <family val="2"/>
    </font>
    <font>
      <sz val="9"/>
      <name val="Arial Narrow"/>
      <family val="2"/>
    </font>
    <font>
      <sz val="8"/>
      <color theme="1"/>
      <name val="Arial Narrow"/>
      <family val="2"/>
    </font>
    <font>
      <b/>
      <i/>
      <u/>
      <sz val="11"/>
      <name val="Arial Narrow"/>
      <family val="2"/>
    </font>
    <font>
      <b/>
      <i/>
      <sz val="11"/>
      <name val="Arial Narrow"/>
      <family val="2"/>
    </font>
    <font>
      <sz val="9"/>
      <color indexed="81"/>
      <name val="Segoe UI"/>
      <family val="2"/>
    </font>
    <font>
      <b/>
      <u/>
      <sz val="10"/>
      <name val="Arial"/>
      <family val="2"/>
    </font>
    <font>
      <sz val="11"/>
      <color theme="1"/>
      <name val="Arial"/>
      <family val="2"/>
    </font>
    <font>
      <b/>
      <sz val="14"/>
      <name val="Arial"/>
      <family val="2"/>
    </font>
    <font>
      <b/>
      <sz val="12"/>
      <name val="Arial"/>
      <family val="2"/>
    </font>
    <font>
      <b/>
      <sz val="11"/>
      <name val="Arial"/>
      <family val="2"/>
    </font>
    <font>
      <sz val="11"/>
      <name val="Arial"/>
      <family val="2"/>
    </font>
    <font>
      <sz val="10"/>
      <color theme="1"/>
      <name val="Arial"/>
      <family val="2"/>
    </font>
    <font>
      <b/>
      <sz val="9"/>
      <name val="Arial"/>
      <family val="2"/>
    </font>
    <font>
      <i/>
      <u/>
      <sz val="10"/>
      <name val="Arial"/>
      <family val="2"/>
    </font>
    <font>
      <i/>
      <sz val="9"/>
      <color theme="3"/>
      <name val="Arial"/>
      <family val="2"/>
    </font>
    <font>
      <i/>
      <sz val="10"/>
      <color rgb="FFFF0000"/>
      <name val="Arial"/>
      <family val="2"/>
    </font>
    <font>
      <b/>
      <i/>
      <u/>
      <sz val="10"/>
      <name val="Arial"/>
      <family val="2"/>
    </font>
    <font>
      <i/>
      <sz val="10"/>
      <color theme="3"/>
      <name val="Arial"/>
      <family val="2"/>
    </font>
    <font>
      <i/>
      <sz val="10"/>
      <color theme="1"/>
      <name val="Arial"/>
      <family val="2"/>
    </font>
    <font>
      <i/>
      <sz val="11"/>
      <name val="Arial"/>
      <family val="2"/>
    </font>
    <font>
      <i/>
      <sz val="12"/>
      <color theme="1"/>
      <name val="Arial"/>
      <family val="2"/>
    </font>
    <font>
      <b/>
      <sz val="11"/>
      <color theme="1"/>
      <name val="Arial"/>
      <family val="2"/>
    </font>
    <font>
      <u/>
      <sz val="9"/>
      <name val="Arial"/>
      <family val="2"/>
    </font>
    <font>
      <u/>
      <sz val="10"/>
      <color theme="1"/>
      <name val="Arial"/>
      <family val="2"/>
    </font>
    <font>
      <sz val="8"/>
      <name val="Calibri"/>
      <family val="2"/>
      <scheme val="minor"/>
    </font>
    <font>
      <sz val="11"/>
      <color rgb="FF000000"/>
      <name val="Calibri"/>
      <family val="2"/>
      <charset val="1"/>
    </font>
    <font>
      <sz val="11"/>
      <color rgb="FF000000"/>
      <name val="Arial"/>
      <family val="2"/>
    </font>
    <font>
      <b/>
      <sz val="24"/>
      <color rgb="FF000000"/>
      <name val="Arial"/>
      <family val="2"/>
    </font>
    <font>
      <b/>
      <sz val="12"/>
      <color rgb="FF000000"/>
      <name val="Arial"/>
      <family val="2"/>
    </font>
    <font>
      <b/>
      <sz val="11"/>
      <color rgb="FF000000"/>
      <name val="Arial"/>
      <family val="2"/>
    </font>
    <font>
      <sz val="10"/>
      <color rgb="FF000000"/>
      <name val="Arial"/>
      <family val="2"/>
    </font>
    <font>
      <sz val="9"/>
      <color rgb="FF000000"/>
      <name val="Arial"/>
      <family val="2"/>
    </font>
    <font>
      <sz val="12"/>
      <color rgb="FF000000"/>
      <name val="Arial"/>
      <family val="2"/>
    </font>
    <font>
      <b/>
      <sz val="10"/>
      <color rgb="FF000000"/>
      <name val="Arial"/>
      <family val="2"/>
    </font>
    <font>
      <b/>
      <sz val="14"/>
      <color rgb="FF000000"/>
      <name val="Arial"/>
      <family val="2"/>
    </font>
    <font>
      <i/>
      <sz val="10"/>
      <color rgb="FF000000"/>
      <name val="Arial"/>
      <family val="2"/>
    </font>
    <font>
      <sz val="4"/>
      <color rgb="FF000000"/>
      <name val="Arial"/>
      <family val="2"/>
    </font>
    <font>
      <b/>
      <sz val="20"/>
      <color rgb="FF000000"/>
      <name val="Arial"/>
      <family val="2"/>
    </font>
    <font>
      <sz val="12"/>
      <name val="Arial"/>
      <family val="2"/>
    </font>
    <font>
      <sz val="12"/>
      <color theme="1"/>
      <name val="Arial"/>
      <family val="2"/>
    </font>
    <font>
      <u/>
      <sz val="12"/>
      <color theme="1"/>
      <name val="Arial"/>
      <family val="2"/>
    </font>
    <font>
      <u/>
      <sz val="12"/>
      <name val="Arial"/>
      <family val="2"/>
    </font>
    <font>
      <i/>
      <sz val="12"/>
      <name val="Arial"/>
      <family val="2"/>
    </font>
    <font>
      <b/>
      <i/>
      <sz val="12"/>
      <name val="Arial"/>
      <family val="2"/>
    </font>
    <font>
      <i/>
      <sz val="12"/>
      <color indexed="8"/>
      <name val="Arial"/>
      <family val="2"/>
    </font>
    <font>
      <i/>
      <sz val="12"/>
      <color rgb="FFFF0000"/>
      <name val="Arial"/>
      <family val="2"/>
    </font>
    <font>
      <b/>
      <sz val="12"/>
      <color theme="1"/>
      <name val="Arial"/>
      <family val="2"/>
    </font>
    <font>
      <b/>
      <sz val="12"/>
      <color rgb="FFFF0000"/>
      <name val="Arial"/>
      <family val="2"/>
    </font>
    <font>
      <b/>
      <u/>
      <sz val="12"/>
      <name val="Arial"/>
      <family val="2"/>
    </font>
    <font>
      <i/>
      <u/>
      <sz val="12"/>
      <name val="Arial"/>
      <family val="2"/>
    </font>
    <font>
      <sz val="12"/>
      <color indexed="8"/>
      <name val="Arial"/>
      <family val="2"/>
    </font>
    <font>
      <b/>
      <sz val="17"/>
      <name val="Arial"/>
      <family val="2"/>
    </font>
    <font>
      <i/>
      <sz val="11"/>
      <color rgb="FFFF0000"/>
      <name val="Arial"/>
      <family val="2"/>
    </font>
    <font>
      <u/>
      <sz val="11"/>
      <name val="Arial"/>
      <family val="2"/>
    </font>
    <font>
      <b/>
      <u/>
      <sz val="11"/>
      <color theme="1"/>
      <name val="Arial"/>
      <family val="2"/>
    </font>
  </fonts>
  <fills count="3">
    <fill>
      <patternFill patternType="none"/>
    </fill>
    <fill>
      <patternFill patternType="gray125"/>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0" fontId="2" fillId="0" borderId="0"/>
    <xf numFmtId="0" fontId="2" fillId="0" borderId="0"/>
    <xf numFmtId="0" fontId="1" fillId="0" borderId="0"/>
    <xf numFmtId="0" fontId="1" fillId="0" borderId="0"/>
    <xf numFmtId="44" fontId="2" fillId="0" borderId="0" applyFont="0" applyFill="0" applyBorder="0" applyAlignment="0" applyProtection="0"/>
    <xf numFmtId="0" fontId="36" fillId="0" borderId="0"/>
  </cellStyleXfs>
  <cellXfs count="279">
    <xf numFmtId="0" fontId="0" fillId="0" borderId="0" xfId="0"/>
    <xf numFmtId="0" fontId="8" fillId="0" borderId="0" xfId="0" applyFont="1"/>
    <xf numFmtId="0" fontId="8" fillId="0" borderId="0" xfId="0" applyFont="1" applyAlignment="1">
      <alignment horizontal="right"/>
    </xf>
    <xf numFmtId="0" fontId="9" fillId="0" borderId="0" xfId="0" applyFont="1" applyAlignment="1">
      <alignment vertical="center"/>
    </xf>
    <xf numFmtId="0" fontId="10" fillId="0" borderId="0" xfId="0" applyFont="1" applyAlignment="1">
      <alignment horizontal="right"/>
    </xf>
    <xf numFmtId="0" fontId="10" fillId="0" borderId="0" xfId="0" applyFont="1"/>
    <xf numFmtId="0" fontId="10" fillId="0" borderId="0" xfId="0" applyFont="1" applyAlignment="1">
      <alignment vertical="center"/>
    </xf>
    <xf numFmtId="0" fontId="12" fillId="0" borderId="0" xfId="0" applyFont="1"/>
    <xf numFmtId="0" fontId="13" fillId="0" borderId="0" xfId="0" applyFont="1" applyAlignment="1">
      <alignment horizontal="right" vertical="center"/>
    </xf>
    <xf numFmtId="0" fontId="8" fillId="0" borderId="0" xfId="0" applyFont="1" applyAlignment="1">
      <alignment vertical="center"/>
    </xf>
    <xf numFmtId="0" fontId="11" fillId="0" borderId="0" xfId="0" applyFont="1" applyAlignment="1">
      <alignment vertical="center"/>
    </xf>
    <xf numFmtId="177" fontId="8" fillId="0" borderId="0" xfId="0" applyNumberFormat="1" applyFont="1"/>
    <xf numFmtId="177" fontId="10" fillId="0" borderId="0" xfId="0" applyNumberFormat="1" applyFont="1"/>
    <xf numFmtId="177" fontId="8" fillId="0" borderId="0" xfId="0" applyNumberFormat="1" applyFont="1" applyAlignment="1">
      <alignment horizontal="right"/>
    </xf>
    <xf numFmtId="177" fontId="10" fillId="0" borderId="0" xfId="0" applyNumberFormat="1" applyFont="1" applyAlignment="1">
      <alignment horizontal="right"/>
    </xf>
    <xf numFmtId="166" fontId="14" fillId="0" borderId="0" xfId="0" applyNumberFormat="1" applyFont="1" applyAlignment="1">
      <alignment vertical="center"/>
    </xf>
    <xf numFmtId="0" fontId="8" fillId="0" borderId="0" xfId="0" applyFont="1" applyAlignment="1">
      <alignment horizontal="right" vertical="center"/>
    </xf>
    <xf numFmtId="0" fontId="8" fillId="0" borderId="3" xfId="0" applyFont="1" applyBorder="1" applyAlignment="1">
      <alignment vertical="center"/>
    </xf>
    <xf numFmtId="0" fontId="8" fillId="0" borderId="3" xfId="0" applyFont="1" applyBorder="1" applyAlignment="1">
      <alignment horizontal="right" vertical="center"/>
    </xf>
    <xf numFmtId="0" fontId="10" fillId="0" borderId="0" xfId="0" applyFont="1" applyAlignment="1">
      <alignment horizontal="right" vertical="center"/>
    </xf>
    <xf numFmtId="0" fontId="17"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0" fontId="4" fillId="0" borderId="0" xfId="0" applyFont="1" applyAlignment="1">
      <alignment vertical="center"/>
    </xf>
    <xf numFmtId="0" fontId="21" fillId="0" borderId="0" xfId="0" applyFont="1" applyAlignment="1">
      <alignment horizontal="left" vertical="center"/>
    </xf>
    <xf numFmtId="49" fontId="4" fillId="0" borderId="0" xfId="0" applyNumberFormat="1" applyFont="1" applyAlignment="1">
      <alignment vertical="center"/>
    </xf>
    <xf numFmtId="0" fontId="22" fillId="0" borderId="0" xfId="0" applyFont="1" applyAlignme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0" fontId="22" fillId="0" borderId="0" xfId="0" applyFont="1" applyAlignment="1">
      <alignment horizontal="right" vertical="center"/>
    </xf>
    <xf numFmtId="0" fontId="16" fillId="0" borderId="0" xfId="0" applyFont="1" applyAlignment="1">
      <alignment vertical="center"/>
    </xf>
    <xf numFmtId="0" fontId="2" fillId="0" borderId="0" xfId="0" applyFont="1" applyAlignment="1">
      <alignment vertical="center"/>
    </xf>
    <xf numFmtId="174" fontId="2" fillId="0" borderId="0" xfId="3" applyNumberFormat="1" applyFont="1" applyAlignment="1">
      <alignment horizontal="left" vertical="center"/>
    </xf>
    <xf numFmtId="0" fontId="21" fillId="0" borderId="13" xfId="0" applyFont="1" applyBorder="1" applyAlignment="1" applyProtection="1">
      <alignment horizontal="center" vertical="center"/>
      <protection locked="0"/>
    </xf>
    <xf numFmtId="0" fontId="5" fillId="0" borderId="0" xfId="0" applyFont="1" applyAlignment="1">
      <alignment horizontal="center" vertical="center"/>
    </xf>
    <xf numFmtId="0" fontId="3" fillId="0" borderId="0" xfId="0" applyFont="1" applyAlignment="1">
      <alignment vertical="center"/>
    </xf>
    <xf numFmtId="166" fontId="3" fillId="0" borderId="0" xfId="0" applyNumberFormat="1" applyFont="1" applyAlignment="1">
      <alignment vertical="center"/>
    </xf>
    <xf numFmtId="0" fontId="24" fillId="0" borderId="0" xfId="0" applyFont="1" applyAlignment="1">
      <alignment horizontal="right" vertical="center"/>
    </xf>
    <xf numFmtId="0" fontId="25" fillId="0" borderId="0" xfId="0" applyFont="1" applyAlignment="1">
      <alignment horizontal="right" vertical="center"/>
    </xf>
    <xf numFmtId="176" fontId="2" fillId="0" borderId="0" xfId="3" applyNumberFormat="1" applyFont="1" applyAlignment="1" applyProtection="1">
      <alignment horizontal="right" vertical="center"/>
      <protection locked="0"/>
    </xf>
    <xf numFmtId="0" fontId="22" fillId="0" borderId="3" xfId="0" applyFont="1" applyBorder="1" applyAlignment="1">
      <alignment vertical="center"/>
    </xf>
    <xf numFmtId="0" fontId="22" fillId="0" borderId="3" xfId="0" applyFont="1" applyBorder="1" applyAlignment="1">
      <alignment horizontal="right" vertical="center"/>
    </xf>
    <xf numFmtId="0" fontId="2" fillId="0" borderId="0" xfId="0" applyFont="1" applyAlignment="1">
      <alignment horizontal="left" vertical="center"/>
    </xf>
    <xf numFmtId="0" fontId="22" fillId="0" borderId="0" xfId="3" applyFont="1" applyAlignment="1">
      <alignment vertical="center"/>
    </xf>
    <xf numFmtId="167" fontId="3" fillId="0" borderId="0" xfId="0" applyNumberFormat="1" applyFont="1" applyAlignment="1">
      <alignment horizontal="right" vertical="center"/>
    </xf>
    <xf numFmtId="0" fontId="2" fillId="0" borderId="0" xfId="0" applyFont="1" applyAlignment="1">
      <alignment horizontal="center" vertical="center"/>
    </xf>
    <xf numFmtId="0" fontId="27" fillId="0" borderId="0" xfId="0" applyFont="1" applyAlignment="1">
      <alignment vertical="center"/>
    </xf>
    <xf numFmtId="0" fontId="28" fillId="0" borderId="0" xfId="0" applyFont="1" applyAlignment="1">
      <alignment horizontal="right" vertical="center"/>
    </xf>
    <xf numFmtId="167" fontId="26" fillId="0" borderId="0" xfId="0" applyNumberFormat="1" applyFont="1" applyAlignment="1">
      <alignment vertical="center"/>
    </xf>
    <xf numFmtId="0" fontId="4" fillId="0" borderId="9" xfId="0" applyFont="1" applyBorder="1" applyAlignment="1" applyProtection="1">
      <alignment horizontal="center" vertical="center" wrapText="1"/>
      <protection locked="0"/>
    </xf>
    <xf numFmtId="0" fontId="4" fillId="0" borderId="0" xfId="0" applyFont="1" applyAlignment="1">
      <alignment horizontal="right" vertical="center"/>
    </xf>
    <xf numFmtId="0" fontId="23" fillId="0" borderId="0" xfId="0" applyFont="1" applyAlignment="1">
      <alignment vertical="center"/>
    </xf>
    <xf numFmtId="0" fontId="17" fillId="0" borderId="0" xfId="0" applyFont="1"/>
    <xf numFmtId="0" fontId="17" fillId="0" borderId="0" xfId="0" applyFont="1" applyAlignment="1">
      <alignment horizontal="right"/>
    </xf>
    <xf numFmtId="0" fontId="20" fillId="0" borderId="0" xfId="0" applyFont="1" applyAlignment="1">
      <alignment vertical="center"/>
    </xf>
    <xf numFmtId="0" fontId="17" fillId="0" borderId="3" xfId="0" applyFont="1" applyBorder="1"/>
    <xf numFmtId="0" fontId="17" fillId="0" borderId="3" xfId="0" applyFont="1" applyBorder="1" applyAlignment="1">
      <alignment horizontal="right"/>
    </xf>
    <xf numFmtId="0" fontId="21" fillId="0" borderId="0" xfId="0" applyFont="1" applyAlignment="1">
      <alignment horizontal="left"/>
    </xf>
    <xf numFmtId="0" fontId="21" fillId="0" borderId="0" xfId="0" applyFont="1" applyAlignment="1">
      <alignment horizontal="center"/>
    </xf>
    <xf numFmtId="0" fontId="21" fillId="0" borderId="0" xfId="0" applyFont="1" applyAlignment="1">
      <alignment horizontal="center" vertical="center"/>
    </xf>
    <xf numFmtId="0" fontId="20" fillId="0" borderId="0" xfId="1" applyFont="1" applyAlignment="1">
      <alignment vertical="center"/>
    </xf>
    <xf numFmtId="0" fontId="20" fillId="0" borderId="3" xfId="1" applyFont="1" applyBorder="1" applyAlignment="1">
      <alignment vertical="center"/>
    </xf>
    <xf numFmtId="0" fontId="21" fillId="0" borderId="3" xfId="0" applyFont="1" applyBorder="1" applyAlignment="1">
      <alignment horizontal="left" vertical="center"/>
    </xf>
    <xf numFmtId="0" fontId="21" fillId="0" borderId="3" xfId="0" applyFont="1" applyBorder="1" applyAlignment="1">
      <alignment horizontal="center" vertical="center"/>
    </xf>
    <xf numFmtId="0" fontId="21" fillId="0" borderId="3" xfId="0" applyFont="1" applyBorder="1" applyAlignment="1">
      <alignment horizontal="center"/>
    </xf>
    <xf numFmtId="0" fontId="31" fillId="0" borderId="0" xfId="3" applyFont="1" applyAlignment="1">
      <alignment vertical="center"/>
    </xf>
    <xf numFmtId="0" fontId="3" fillId="0" borderId="0" xfId="0" applyFont="1" applyAlignment="1">
      <alignment horizontal="left"/>
    </xf>
    <xf numFmtId="0" fontId="20" fillId="0" borderId="0" xfId="0" applyFont="1" applyAlignment="1">
      <alignment horizontal="left"/>
    </xf>
    <xf numFmtId="0" fontId="2" fillId="0" borderId="0" xfId="0" applyFont="1"/>
    <xf numFmtId="0" fontId="22" fillId="0" borderId="0" xfId="0" applyFont="1" applyAlignment="1">
      <alignment horizontal="right"/>
    </xf>
    <xf numFmtId="0" fontId="7" fillId="0" borderId="0" xfId="3" applyFont="1" applyAlignment="1">
      <alignment horizontal="right" vertical="center"/>
    </xf>
    <xf numFmtId="0" fontId="5" fillId="0" borderId="0" xfId="1" applyFont="1" applyAlignment="1">
      <alignment horizontal="left" vertical="center"/>
    </xf>
    <xf numFmtId="0" fontId="33" fillId="0" borderId="0" xfId="0" applyFont="1" applyAlignment="1">
      <alignment vertical="center"/>
    </xf>
    <xf numFmtId="0" fontId="34" fillId="0" borderId="0" xfId="0" applyFont="1" applyAlignment="1">
      <alignment horizontal="left" vertical="center"/>
    </xf>
    <xf numFmtId="165" fontId="5" fillId="0" borderId="0" xfId="3" applyNumberFormat="1" applyFont="1" applyAlignment="1">
      <alignment horizontal="left" vertical="center"/>
    </xf>
    <xf numFmtId="175" fontId="5" fillId="0" borderId="0" xfId="3" applyNumberFormat="1" applyFont="1" applyAlignment="1">
      <alignment horizontal="left" vertical="center"/>
    </xf>
    <xf numFmtId="168" fontId="23" fillId="0" borderId="0" xfId="3" applyNumberFormat="1" applyFont="1" applyAlignment="1">
      <alignment horizontal="left" vertical="center"/>
    </xf>
    <xf numFmtId="0" fontId="2" fillId="0" borderId="3" xfId="0" applyFont="1" applyBorder="1" applyAlignment="1">
      <alignment vertical="center"/>
    </xf>
    <xf numFmtId="0" fontId="37" fillId="0" borderId="0" xfId="6" applyFont="1" applyAlignment="1">
      <alignment horizontal="left" vertical="center"/>
    </xf>
    <xf numFmtId="0" fontId="37" fillId="0" borderId="0" xfId="6" applyFont="1" applyAlignment="1">
      <alignment horizontal="center" vertical="center"/>
    </xf>
    <xf numFmtId="0" fontId="42" fillId="0" borderId="0" xfId="6" applyFont="1" applyAlignment="1">
      <alignment vertical="center"/>
    </xf>
    <xf numFmtId="0" fontId="40" fillId="0" borderId="0" xfId="6" applyFont="1" applyAlignment="1">
      <alignment horizontal="left" vertical="center"/>
    </xf>
    <xf numFmtId="0" fontId="37" fillId="0" borderId="3" xfId="6" applyFont="1" applyBorder="1" applyAlignment="1">
      <alignment horizontal="left" vertical="center"/>
    </xf>
    <xf numFmtId="0" fontId="37" fillId="0" borderId="3" xfId="6" applyFont="1" applyBorder="1" applyAlignment="1">
      <alignment horizontal="center" vertical="center"/>
    </xf>
    <xf numFmtId="0" fontId="39" fillId="0" borderId="0" xfId="6" applyFont="1" applyAlignment="1">
      <alignment horizontal="left" vertical="center"/>
    </xf>
    <xf numFmtId="0" fontId="43" fillId="0" borderId="0" xfId="6" applyFont="1" applyAlignment="1">
      <alignment horizontal="center" vertical="center"/>
    </xf>
    <xf numFmtId="0" fontId="39" fillId="2" borderId="0" xfId="6" applyFont="1" applyFill="1" applyAlignment="1" applyProtection="1">
      <alignment horizontal="left" vertical="center"/>
      <protection locked="0"/>
    </xf>
    <xf numFmtId="0" fontId="37" fillId="2" borderId="0" xfId="6" applyFont="1" applyFill="1" applyAlignment="1" applyProtection="1">
      <alignment horizontal="left" vertical="center"/>
      <protection locked="0"/>
    </xf>
    <xf numFmtId="0" fontId="37" fillId="0" borderId="0" xfId="6" applyFont="1" applyAlignment="1">
      <alignment vertical="center"/>
    </xf>
    <xf numFmtId="0" fontId="40" fillId="0" borderId="0" xfId="6" applyFont="1" applyAlignment="1">
      <alignment vertical="center"/>
    </xf>
    <xf numFmtId="0" fontId="40" fillId="0" borderId="3" xfId="6" applyFont="1" applyBorder="1" applyAlignment="1">
      <alignment horizontal="left" vertical="center"/>
    </xf>
    <xf numFmtId="0" fontId="44" fillId="0" borderId="0" xfId="6" applyFont="1" applyAlignment="1">
      <alignment horizontal="left" vertical="center"/>
    </xf>
    <xf numFmtId="0" fontId="41" fillId="0" borderId="0" xfId="6" applyFont="1" applyAlignment="1">
      <alignment horizontal="right" vertical="center"/>
    </xf>
    <xf numFmtId="0" fontId="37" fillId="0" borderId="0" xfId="6" applyFont="1" applyAlignment="1">
      <alignment horizontal="left" vertical="center" wrapText="1"/>
    </xf>
    <xf numFmtId="0" fontId="37" fillId="0" borderId="0" xfId="6" applyFont="1" applyAlignment="1">
      <alignment horizontal="right" vertical="center"/>
    </xf>
    <xf numFmtId="0" fontId="42" fillId="0" borderId="0" xfId="6" applyFont="1" applyAlignment="1">
      <alignment horizontal="left" vertical="top"/>
    </xf>
    <xf numFmtId="0" fontId="39" fillId="0" borderId="0" xfId="6" applyFont="1" applyAlignment="1">
      <alignment horizontal="right" vertical="center"/>
    </xf>
    <xf numFmtId="0" fontId="41" fillId="0" borderId="0" xfId="6" applyFont="1" applyAlignment="1">
      <alignment horizontal="left" vertical="center"/>
    </xf>
    <xf numFmtId="174" fontId="43" fillId="2" borderId="0" xfId="6" applyNumberFormat="1" applyFont="1" applyFill="1" applyAlignment="1" applyProtection="1">
      <alignment horizontal="left" vertical="center"/>
      <protection locked="0"/>
    </xf>
    <xf numFmtId="0" fontId="43" fillId="2" borderId="0" xfId="6" applyFont="1" applyFill="1" applyAlignment="1" applyProtection="1">
      <alignment horizontal="left" vertical="center"/>
      <protection locked="0"/>
    </xf>
    <xf numFmtId="0" fontId="41" fillId="0" borderId="0" xfId="6" applyFont="1" applyAlignment="1">
      <alignment horizontal="left" vertical="center" wrapText="1"/>
    </xf>
    <xf numFmtId="0" fontId="38" fillId="0" borderId="0" xfId="6" applyFont="1" applyAlignment="1">
      <alignment horizontal="center" vertical="center"/>
    </xf>
    <xf numFmtId="0" fontId="45" fillId="0" borderId="0" xfId="6" applyFont="1" applyAlignment="1">
      <alignment horizontal="center" vertical="center" wrapText="1"/>
    </xf>
    <xf numFmtId="0" fontId="42" fillId="0" borderId="0" xfId="6" applyFont="1" applyAlignment="1">
      <alignment horizontal="center" vertical="center"/>
    </xf>
    <xf numFmtId="0" fontId="43" fillId="0" borderId="0" xfId="6" applyFont="1" applyAlignment="1">
      <alignment horizontal="left" vertical="center"/>
    </xf>
    <xf numFmtId="49" fontId="43" fillId="2" borderId="0" xfId="6" applyNumberFormat="1" applyFont="1" applyFill="1" applyAlignment="1" applyProtection="1">
      <alignment horizontal="left" vertical="center"/>
      <protection locked="0"/>
    </xf>
    <xf numFmtId="182" fontId="39" fillId="2" borderId="0" xfId="6" applyNumberFormat="1" applyFont="1" applyFill="1" applyAlignment="1" applyProtection="1">
      <alignment horizontal="left" vertical="center"/>
      <protection locked="0"/>
    </xf>
    <xf numFmtId="180" fontId="43" fillId="2" borderId="0" xfId="6" applyNumberFormat="1" applyFont="1" applyFill="1" applyAlignment="1" applyProtection="1">
      <alignment horizontal="left" vertical="center"/>
      <protection locked="0"/>
    </xf>
    <xf numFmtId="10" fontId="43" fillId="2" borderId="0" xfId="6" applyNumberFormat="1" applyFont="1" applyFill="1" applyAlignment="1" applyProtection="1">
      <alignment horizontal="left" vertical="center"/>
      <protection locked="0"/>
    </xf>
    <xf numFmtId="181" fontId="43" fillId="0" borderId="0" xfId="6" applyNumberFormat="1" applyFont="1" applyAlignment="1">
      <alignment horizontal="left" vertical="center"/>
    </xf>
    <xf numFmtId="0" fontId="41" fillId="0" borderId="0" xfId="6" applyFont="1" applyAlignment="1">
      <alignment horizontal="left" vertical="top"/>
    </xf>
    <xf numFmtId="0" fontId="46" fillId="0" borderId="0" xfId="6" applyFont="1" applyAlignment="1">
      <alignment horizontal="left" vertical="top"/>
    </xf>
    <xf numFmtId="0" fontId="47" fillId="0" borderId="0" xfId="6" applyFont="1" applyAlignment="1">
      <alignment horizontal="center" vertical="center"/>
    </xf>
    <xf numFmtId="0" fontId="47" fillId="0" borderId="3" xfId="6" applyFont="1" applyBorder="1" applyAlignment="1">
      <alignment horizontal="left" vertical="center"/>
    </xf>
    <xf numFmtId="0" fontId="47" fillId="0" borderId="3" xfId="6" applyFont="1" applyBorder="1" applyAlignment="1">
      <alignment horizontal="center" vertical="center"/>
    </xf>
    <xf numFmtId="0" fontId="37" fillId="2" borderId="0" xfId="6" applyFont="1" applyFill="1" applyAlignment="1" applyProtection="1">
      <alignment vertical="center"/>
      <protection locked="0"/>
    </xf>
    <xf numFmtId="0" fontId="43" fillId="2" borderId="0" xfId="6" applyFont="1" applyFill="1" applyAlignment="1" applyProtection="1">
      <alignment vertical="center"/>
      <protection locked="0"/>
    </xf>
    <xf numFmtId="0" fontId="49" fillId="0" borderId="0" xfId="1" applyFont="1" applyAlignment="1">
      <alignment vertical="center"/>
    </xf>
    <xf numFmtId="0" fontId="49" fillId="0" borderId="0" xfId="1" applyFont="1" applyAlignment="1">
      <alignment horizontal="left" vertical="center"/>
    </xf>
    <xf numFmtId="0" fontId="50" fillId="0" borderId="0" xfId="3" applyFont="1" applyAlignment="1" applyProtection="1">
      <alignment horizontal="left" vertical="center"/>
      <protection locked="0"/>
    </xf>
    <xf numFmtId="0" fontId="50" fillId="0" borderId="0" xfId="0" applyFont="1"/>
    <xf numFmtId="0" fontId="50" fillId="0" borderId="0" xfId="3" applyFont="1" applyAlignment="1">
      <alignment vertical="center"/>
    </xf>
    <xf numFmtId="165" fontId="50" fillId="0" borderId="0" xfId="3" applyNumberFormat="1" applyFont="1" applyAlignment="1" applyProtection="1">
      <alignment horizontal="left" vertical="center"/>
      <protection locked="0"/>
    </xf>
    <xf numFmtId="179" fontId="50" fillId="0" borderId="0" xfId="3" applyNumberFormat="1" applyFont="1" applyAlignment="1" applyProtection="1">
      <alignment horizontal="left" vertical="center"/>
      <protection locked="0"/>
    </xf>
    <xf numFmtId="0" fontId="19" fillId="0" borderId="0" xfId="1" applyFont="1" applyAlignment="1">
      <alignment horizontal="left" vertical="center"/>
    </xf>
    <xf numFmtId="170" fontId="50" fillId="0" borderId="0" xfId="3" applyNumberFormat="1" applyFont="1" applyAlignment="1" applyProtection="1">
      <alignment horizontal="left" vertical="center"/>
      <protection locked="0"/>
    </xf>
    <xf numFmtId="0" fontId="49" fillId="0" borderId="0" xfId="0" applyFont="1" applyAlignment="1">
      <alignment horizontal="center" vertical="center"/>
    </xf>
    <xf numFmtId="0" fontId="49" fillId="0" borderId="0" xfId="0" applyFont="1" applyAlignment="1">
      <alignment horizontal="center"/>
    </xf>
    <xf numFmtId="174" fontId="49" fillId="0" borderId="0" xfId="3" applyNumberFormat="1" applyFont="1" applyAlignment="1" applyProtection="1">
      <alignment horizontal="left" vertical="center"/>
      <protection locked="0"/>
    </xf>
    <xf numFmtId="175" fontId="49" fillId="0" borderId="0" xfId="3" applyNumberFormat="1" applyFont="1" applyAlignment="1" applyProtection="1">
      <alignment horizontal="left" vertical="center"/>
      <protection locked="0"/>
    </xf>
    <xf numFmtId="175" fontId="49" fillId="0" borderId="0" xfId="3" applyNumberFormat="1" applyFont="1" applyAlignment="1">
      <alignment vertical="center"/>
    </xf>
    <xf numFmtId="169" fontId="49" fillId="0" borderId="0" xfId="1" applyNumberFormat="1" applyFont="1" applyAlignment="1" applyProtection="1">
      <alignment horizontal="left" vertical="center"/>
      <protection locked="0"/>
    </xf>
    <xf numFmtId="169" fontId="49" fillId="0" borderId="0" xfId="1" applyNumberFormat="1" applyFont="1" applyAlignment="1">
      <alignment horizontal="left" vertical="center"/>
    </xf>
    <xf numFmtId="0" fontId="51" fillId="0" borderId="0" xfId="3" applyFont="1" applyAlignment="1">
      <alignment vertical="center"/>
    </xf>
    <xf numFmtId="0" fontId="49" fillId="0" borderId="0" xfId="1" applyFont="1" applyAlignment="1">
      <alignment horizontal="left"/>
    </xf>
    <xf numFmtId="0" fontId="53" fillId="0" borderId="0" xfId="1" applyFont="1" applyAlignment="1">
      <alignment vertical="center"/>
    </xf>
    <xf numFmtId="0" fontId="53" fillId="0" borderId="0" xfId="1" applyFont="1" applyAlignment="1">
      <alignment horizontal="left" vertical="center"/>
    </xf>
    <xf numFmtId="0" fontId="54" fillId="0" borderId="0" xfId="1" applyFont="1" applyAlignment="1" applyProtection="1">
      <alignment horizontal="center" vertical="center"/>
      <protection locked="0"/>
    </xf>
    <xf numFmtId="0" fontId="49" fillId="0" borderId="0" xfId="1" applyFont="1" applyAlignment="1">
      <alignment horizontal="center" vertical="center"/>
    </xf>
    <xf numFmtId="178" fontId="50" fillId="0" borderId="0" xfId="0" applyNumberFormat="1" applyFont="1" applyAlignment="1">
      <alignment horizontal="right"/>
    </xf>
    <xf numFmtId="0" fontId="53" fillId="0" borderId="0" xfId="1" applyFont="1" applyAlignment="1">
      <alignment horizontal="right" vertical="center"/>
    </xf>
    <xf numFmtId="0" fontId="53" fillId="0" borderId="0" xfId="0" applyFont="1" applyAlignment="1">
      <alignment horizontal="center" vertical="center"/>
    </xf>
    <xf numFmtId="172" fontId="55" fillId="0" borderId="0" xfId="0" applyNumberFormat="1" applyFont="1" applyAlignment="1">
      <alignment horizontal="center" vertical="center"/>
    </xf>
    <xf numFmtId="178" fontId="56" fillId="0" borderId="0" xfId="1" applyNumberFormat="1" applyFont="1" applyAlignment="1">
      <alignment horizontal="center" vertical="center"/>
    </xf>
    <xf numFmtId="178" fontId="31" fillId="0" borderId="0" xfId="1" applyNumberFormat="1" applyFont="1" applyAlignment="1">
      <alignment horizontal="center" vertical="center"/>
    </xf>
    <xf numFmtId="168" fontId="55" fillId="0" borderId="0" xfId="0" applyNumberFormat="1" applyFont="1" applyAlignment="1">
      <alignment horizontal="center" vertical="center"/>
    </xf>
    <xf numFmtId="178" fontId="55" fillId="0" borderId="0" xfId="0" applyNumberFormat="1" applyFont="1" applyAlignment="1">
      <alignment horizontal="center" vertical="center"/>
    </xf>
    <xf numFmtId="168" fontId="55" fillId="0" borderId="0" xfId="0" applyNumberFormat="1" applyFont="1" applyAlignment="1">
      <alignment horizontal="left" vertical="center"/>
    </xf>
    <xf numFmtId="173" fontId="31" fillId="0" borderId="0" xfId="1" applyNumberFormat="1" applyFont="1" applyAlignment="1">
      <alignment horizontal="left" vertical="center"/>
    </xf>
    <xf numFmtId="0" fontId="49" fillId="0" borderId="0" xfId="0" applyFont="1" applyAlignment="1">
      <alignment horizontal="left" vertical="center"/>
    </xf>
    <xf numFmtId="178" fontId="57" fillId="0" borderId="13" xfId="1" applyNumberFormat="1" applyFont="1" applyBorder="1" applyAlignment="1">
      <alignment horizontal="center" vertical="center"/>
    </xf>
    <xf numFmtId="172" fontId="55" fillId="0" borderId="0" xfId="0" applyNumberFormat="1" applyFont="1" applyAlignment="1">
      <alignment horizontal="left" vertical="center"/>
    </xf>
    <xf numFmtId="0" fontId="53" fillId="0" borderId="0" xfId="0" applyFont="1" applyAlignment="1">
      <alignment horizontal="left" vertical="center"/>
    </xf>
    <xf numFmtId="0" fontId="56" fillId="0" borderId="0" xfId="1" applyFont="1" applyAlignment="1">
      <alignment horizontal="left" vertical="center"/>
    </xf>
    <xf numFmtId="178" fontId="56" fillId="0" borderId="13" xfId="1" applyNumberFormat="1" applyFont="1" applyBorder="1" applyAlignment="1" applyProtection="1">
      <alignment horizontal="center" vertical="center"/>
      <protection locked="0"/>
    </xf>
    <xf numFmtId="0" fontId="58" fillId="0" borderId="0" xfId="1" applyFont="1" applyAlignment="1">
      <alignment horizontal="left" vertical="center"/>
    </xf>
    <xf numFmtId="0" fontId="54" fillId="0" borderId="0" xfId="1" applyFont="1" applyAlignment="1">
      <alignment horizontal="left" vertical="center"/>
    </xf>
    <xf numFmtId="178" fontId="58" fillId="0" borderId="13" xfId="1" applyNumberFormat="1" applyFont="1" applyBorder="1" applyAlignment="1" applyProtection="1">
      <alignment horizontal="center" vertical="center"/>
      <protection locked="0"/>
    </xf>
    <xf numFmtId="0" fontId="49" fillId="0" borderId="0" xfId="0" applyFont="1" applyAlignment="1">
      <alignment horizontal="left"/>
    </xf>
    <xf numFmtId="0" fontId="19" fillId="0" borderId="0" xfId="1" applyFont="1" applyAlignment="1">
      <alignment vertical="center"/>
    </xf>
    <xf numFmtId="0" fontId="49" fillId="0" borderId="0" xfId="3" applyFont="1" applyAlignment="1">
      <alignment vertical="center"/>
    </xf>
    <xf numFmtId="0" fontId="49" fillId="0" borderId="0" xfId="0" applyFont="1" applyAlignment="1">
      <alignment horizontal="right"/>
    </xf>
    <xf numFmtId="0" fontId="49" fillId="0" borderId="0" xfId="3" applyFont="1" applyAlignment="1">
      <alignment horizontal="left" vertical="center"/>
    </xf>
    <xf numFmtId="0" fontId="59" fillId="0" borderId="0" xfId="1" applyFont="1" applyAlignment="1">
      <alignment vertical="center"/>
    </xf>
    <xf numFmtId="0" fontId="59" fillId="0" borderId="0" xfId="1" applyFont="1" applyAlignment="1">
      <alignment horizontal="left" vertical="center"/>
    </xf>
    <xf numFmtId="171" fontId="52" fillId="0" borderId="0" xfId="1" applyNumberFormat="1" applyFont="1" applyAlignment="1">
      <alignment horizontal="left" vertical="center"/>
    </xf>
    <xf numFmtId="0" fontId="19" fillId="0" borderId="3" xfId="1" applyFont="1" applyBorder="1" applyAlignment="1">
      <alignment vertical="center"/>
    </xf>
    <xf numFmtId="0" fontId="49" fillId="0" borderId="3" xfId="0" applyFont="1" applyBorder="1" applyAlignment="1">
      <alignment horizontal="left" vertical="center"/>
    </xf>
    <xf numFmtId="0" fontId="49" fillId="0" borderId="3" xfId="0" applyFont="1" applyBorder="1" applyAlignment="1">
      <alignment horizontal="center" vertical="center"/>
    </xf>
    <xf numFmtId="0" fontId="49" fillId="0" borderId="3" xfId="0" applyFont="1" applyBorder="1" applyAlignment="1">
      <alignment horizontal="center"/>
    </xf>
    <xf numFmtId="171" fontId="19" fillId="0" borderId="0" xfId="1" applyNumberFormat="1" applyFont="1" applyAlignment="1">
      <alignment vertical="center"/>
    </xf>
    <xf numFmtId="171" fontId="59" fillId="0" borderId="0" xfId="1" applyNumberFormat="1" applyFont="1" applyAlignment="1">
      <alignment vertical="center"/>
    </xf>
    <xf numFmtId="0" fontId="50" fillId="0" borderId="0" xfId="0" applyFont="1" applyAlignment="1">
      <alignment vertical="center"/>
    </xf>
    <xf numFmtId="168" fontId="61" fillId="0" borderId="0" xfId="0" applyNumberFormat="1" applyFont="1" applyAlignment="1">
      <alignment horizontal="right" vertical="center"/>
    </xf>
    <xf numFmtId="0" fontId="50" fillId="0" borderId="3" xfId="0" applyFont="1" applyBorder="1"/>
    <xf numFmtId="0" fontId="60" fillId="0" borderId="0" xfId="1" applyFont="1" applyAlignment="1">
      <alignment vertical="center"/>
    </xf>
    <xf numFmtId="178" fontId="61" fillId="0" borderId="3" xfId="0" applyNumberFormat="1" applyFont="1" applyBorder="1" applyAlignment="1" applyProtection="1">
      <alignment horizontal="right" vertical="center"/>
      <protection locked="0"/>
    </xf>
    <xf numFmtId="178" fontId="61" fillId="0" borderId="0" xfId="0" applyNumberFormat="1" applyFont="1" applyAlignment="1">
      <alignment horizontal="right" vertical="center"/>
    </xf>
    <xf numFmtId="173" fontId="31" fillId="0" borderId="0" xfId="3" applyNumberFormat="1" applyFont="1" applyAlignment="1">
      <alignment horizontal="center" vertical="center"/>
    </xf>
    <xf numFmtId="0" fontId="19" fillId="0" borderId="0" xfId="3" applyFont="1" applyAlignment="1">
      <alignment horizontal="left" vertical="center"/>
    </xf>
    <xf numFmtId="0" fontId="17" fillId="0" borderId="0" xfId="0" applyFont="1" applyAlignment="1">
      <alignment horizontal="right" vertical="center"/>
    </xf>
    <xf numFmtId="0" fontId="59" fillId="0" borderId="0" xfId="0" applyFont="1" applyAlignment="1">
      <alignment vertical="center"/>
    </xf>
    <xf numFmtId="49" fontId="19" fillId="0" borderId="0" xfId="0" applyNumberFormat="1" applyFont="1" applyAlignment="1">
      <alignment vertical="center"/>
    </xf>
    <xf numFmtId="49" fontId="19" fillId="0" borderId="0" xfId="0" applyNumberFormat="1" applyFont="1" applyAlignment="1">
      <alignment horizontal="right" vertical="center"/>
    </xf>
    <xf numFmtId="0" fontId="50" fillId="0" borderId="0" xfId="0" applyFont="1" applyAlignment="1">
      <alignment horizontal="right" vertical="center"/>
    </xf>
    <xf numFmtId="0" fontId="50" fillId="0" borderId="3" xfId="0" applyFont="1" applyBorder="1" applyAlignment="1">
      <alignment vertical="center"/>
    </xf>
    <xf numFmtId="0" fontId="49" fillId="0" borderId="3" xfId="3" applyFont="1" applyBorder="1" applyAlignment="1">
      <alignment vertical="center"/>
    </xf>
    <xf numFmtId="49" fontId="19" fillId="0" borderId="3" xfId="0" applyNumberFormat="1" applyFont="1" applyBorder="1" applyAlignment="1">
      <alignment vertical="center"/>
    </xf>
    <xf numFmtId="49" fontId="19" fillId="0" borderId="3" xfId="0" applyNumberFormat="1" applyFont="1" applyBorder="1" applyAlignment="1">
      <alignment horizontal="right" vertical="center"/>
    </xf>
    <xf numFmtId="0" fontId="19" fillId="0" borderId="0" xfId="0" applyFont="1" applyAlignment="1">
      <alignment horizontal="left" vertical="center"/>
    </xf>
    <xf numFmtId="0" fontId="62" fillId="0" borderId="0" xfId="0" applyFont="1" applyAlignment="1">
      <alignment vertical="center"/>
    </xf>
    <xf numFmtId="0" fontId="21" fillId="0" borderId="13" xfId="0" applyFont="1" applyBorder="1" applyAlignment="1">
      <alignment horizontal="center" vertical="center"/>
    </xf>
    <xf numFmtId="0" fontId="20" fillId="0" borderId="13" xfId="3" applyFont="1" applyBorder="1" applyAlignment="1">
      <alignment horizontal="center" vertical="center"/>
    </xf>
    <xf numFmtId="0" fontId="59" fillId="0" borderId="0" xfId="0" applyFont="1" applyAlignment="1">
      <alignment horizontal="right" vertical="center"/>
    </xf>
    <xf numFmtId="0" fontId="30" fillId="0" borderId="0" xfId="0" applyFont="1" applyAlignment="1">
      <alignment horizontal="right" vertical="center"/>
    </xf>
    <xf numFmtId="0" fontId="30" fillId="0" borderId="0" xfId="0" applyFont="1" applyAlignment="1" applyProtection="1">
      <alignment horizontal="center" vertical="center"/>
      <protection locked="0"/>
    </xf>
    <xf numFmtId="0" fontId="30" fillId="0" borderId="0" xfId="0" applyFont="1" applyAlignment="1">
      <alignment vertical="center"/>
    </xf>
    <xf numFmtId="0" fontId="3" fillId="0" borderId="0" xfId="0" applyFont="1" applyAlignment="1" applyProtection="1">
      <alignment horizontal="center" vertical="center"/>
      <protection locked="0"/>
    </xf>
    <xf numFmtId="166" fontId="19" fillId="0" borderId="14" xfId="0" applyNumberFormat="1" applyFont="1" applyBorder="1" applyAlignment="1">
      <alignment vertical="center"/>
    </xf>
    <xf numFmtId="164" fontId="21" fillId="0" borderId="13" xfId="0" applyNumberFormat="1" applyFont="1" applyBorder="1" applyAlignment="1">
      <alignment horizontal="right" vertical="center"/>
    </xf>
    <xf numFmtId="166" fontId="21" fillId="0" borderId="13" xfId="0" applyNumberFormat="1" applyFont="1" applyBorder="1" applyAlignment="1">
      <alignment horizontal="right" vertical="center"/>
    </xf>
    <xf numFmtId="166" fontId="20" fillId="0" borderId="13" xfId="0" applyNumberFormat="1" applyFont="1" applyBorder="1" applyAlignment="1">
      <alignment horizontal="right" vertical="center"/>
    </xf>
    <xf numFmtId="0" fontId="29" fillId="0" borderId="0" xfId="0" applyFont="1" applyAlignment="1">
      <alignment horizontal="right" vertical="center"/>
    </xf>
    <xf numFmtId="166" fontId="30" fillId="0" borderId="0" xfId="0" applyNumberFormat="1" applyFont="1" applyAlignment="1">
      <alignment vertical="center"/>
    </xf>
    <xf numFmtId="0" fontId="20" fillId="0" borderId="4" xfId="0" applyFont="1" applyBorder="1" applyAlignment="1">
      <alignment vertical="center"/>
    </xf>
    <xf numFmtId="0" fontId="3" fillId="0" borderId="7" xfId="0" applyFont="1" applyBorder="1" applyAlignment="1">
      <alignment vertical="center"/>
    </xf>
    <xf numFmtId="0" fontId="2" fillId="0" borderId="7"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9" fillId="0" borderId="0" xfId="0" applyFont="1" applyAlignment="1">
      <alignment vertical="center"/>
    </xf>
    <xf numFmtId="0" fontId="2" fillId="0" borderId="2" xfId="3" applyFont="1" applyBorder="1" applyAlignment="1" applyProtection="1">
      <alignment horizontal="center" vertical="center" wrapText="1"/>
      <protection locked="0"/>
    </xf>
    <xf numFmtId="0" fontId="20" fillId="0" borderId="5" xfId="0" applyFont="1" applyBorder="1" applyAlignment="1">
      <alignment vertical="center"/>
    </xf>
    <xf numFmtId="0" fontId="20" fillId="0" borderId="4" xfId="3" applyFont="1" applyBorder="1" applyAlignment="1" applyProtection="1">
      <alignment horizontal="center" vertical="center" wrapText="1"/>
      <protection locked="0"/>
    </xf>
    <xf numFmtId="0" fontId="32" fillId="0" borderId="4" xfId="0" applyFont="1" applyBorder="1" applyAlignment="1" applyProtection="1">
      <alignment horizontal="center" vertical="center"/>
      <protection locked="0"/>
    </xf>
    <xf numFmtId="0" fontId="32" fillId="0" borderId="5" xfId="0" applyFont="1" applyBorder="1" applyAlignment="1" applyProtection="1">
      <alignment horizontal="center" vertical="center"/>
      <protection locked="0"/>
    </xf>
    <xf numFmtId="0" fontId="20" fillId="0" borderId="1" xfId="3" applyFont="1" applyBorder="1" applyAlignment="1" applyProtection="1">
      <alignment horizontal="center" vertical="center" wrapText="1"/>
      <protection locked="0"/>
    </xf>
    <xf numFmtId="176" fontId="21" fillId="0" borderId="0" xfId="3" applyNumberFormat="1" applyFont="1" applyAlignment="1" applyProtection="1">
      <alignment horizontal="right" vertical="center"/>
      <protection locked="0"/>
    </xf>
    <xf numFmtId="0" fontId="20" fillId="0" borderId="4" xfId="0" applyFont="1" applyBorder="1" applyAlignment="1" applyProtection="1">
      <alignment vertical="center"/>
      <protection locked="0"/>
    </xf>
    <xf numFmtId="0" fontId="20" fillId="0" borderId="5" xfId="0" applyFont="1" applyBorder="1" applyAlignment="1" applyProtection="1">
      <alignment vertical="center"/>
      <protection locked="0"/>
    </xf>
    <xf numFmtId="0" fontId="2" fillId="0" borderId="8" xfId="0" applyFont="1" applyBorder="1" applyAlignment="1">
      <alignment vertical="center"/>
    </xf>
    <xf numFmtId="0" fontId="2" fillId="0" borderId="3" xfId="0" applyFont="1" applyBorder="1" applyAlignment="1" applyProtection="1">
      <alignment horizontal="center" vertical="center"/>
      <protection locked="0"/>
    </xf>
    <xf numFmtId="0" fontId="22" fillId="0" borderId="0" xfId="0" applyFont="1"/>
    <xf numFmtId="0" fontId="37" fillId="2" borderId="0" xfId="0" applyFont="1" applyFill="1" applyAlignment="1" applyProtection="1">
      <alignment horizontal="left" vertical="center"/>
      <protection locked="0"/>
    </xf>
    <xf numFmtId="0" fontId="37" fillId="2" borderId="0" xfId="0" applyFont="1" applyFill="1" applyAlignment="1" applyProtection="1">
      <alignment vertical="center"/>
      <protection locked="0"/>
    </xf>
    <xf numFmtId="0" fontId="21" fillId="0" borderId="0" xfId="0" applyFont="1" applyAlignment="1">
      <alignment vertical="center"/>
    </xf>
    <xf numFmtId="174" fontId="21" fillId="0" borderId="0" xfId="3" applyNumberFormat="1" applyFont="1" applyAlignment="1" applyProtection="1">
      <alignment horizontal="left" vertical="center"/>
      <protection locked="0"/>
    </xf>
    <xf numFmtId="175" fontId="21" fillId="0" borderId="0" xfId="3" applyNumberFormat="1" applyFont="1" applyAlignment="1" applyProtection="1">
      <alignment horizontal="left" vertical="center"/>
      <protection locked="0"/>
    </xf>
    <xf numFmtId="0" fontId="21" fillId="0" borderId="0" xfId="3" applyFont="1" applyAlignment="1">
      <alignment horizontal="left" vertical="center"/>
    </xf>
    <xf numFmtId="165" fontId="21" fillId="0" borderId="0" xfId="3" applyNumberFormat="1" applyFont="1" applyAlignment="1" applyProtection="1">
      <alignment horizontal="left" vertical="center"/>
      <protection locked="0"/>
    </xf>
    <xf numFmtId="174" fontId="21" fillId="0" borderId="0" xfId="3" applyNumberFormat="1" applyFont="1" applyAlignment="1">
      <alignment horizontal="left" vertical="center"/>
    </xf>
    <xf numFmtId="175" fontId="21" fillId="0" borderId="0" xfId="3" applyNumberFormat="1" applyFont="1" applyAlignment="1">
      <alignment horizontal="left" vertical="center"/>
    </xf>
    <xf numFmtId="165" fontId="21" fillId="0" borderId="0" xfId="3" applyNumberFormat="1" applyFont="1" applyAlignment="1">
      <alignment horizontal="left" vertical="center"/>
    </xf>
    <xf numFmtId="0" fontId="49" fillId="0" borderId="13" xfId="0" applyFont="1" applyBorder="1" applyAlignment="1" applyProtection="1">
      <alignment horizontal="center" vertical="center"/>
      <protection locked="0"/>
    </xf>
    <xf numFmtId="0" fontId="49" fillId="0" borderId="13" xfId="0" applyFont="1" applyBorder="1" applyAlignment="1">
      <alignment horizontal="center" vertical="center"/>
    </xf>
    <xf numFmtId="164" fontId="49" fillId="0" borderId="13" xfId="0" applyNumberFormat="1" applyFont="1" applyBorder="1" applyAlignment="1">
      <alignment horizontal="right" vertical="center"/>
    </xf>
    <xf numFmtId="166" fontId="49" fillId="0" borderId="13" xfId="0" applyNumberFormat="1" applyFont="1" applyBorder="1" applyAlignment="1">
      <alignment horizontal="right" vertical="center"/>
    </xf>
    <xf numFmtId="166" fontId="19" fillId="0" borderId="13" xfId="0" applyNumberFormat="1" applyFont="1" applyBorder="1" applyAlignment="1">
      <alignment horizontal="right" vertical="center"/>
    </xf>
    <xf numFmtId="167" fontId="63" fillId="0" borderId="0" xfId="0" applyNumberFormat="1" applyFont="1" applyAlignment="1">
      <alignment horizontal="right" vertical="center"/>
    </xf>
    <xf numFmtId="167" fontId="30" fillId="0" borderId="0" xfId="0" applyNumberFormat="1" applyFont="1" applyAlignment="1">
      <alignment horizontal="right" vertical="center"/>
    </xf>
    <xf numFmtId="0" fontId="49" fillId="0" borderId="10" xfId="0" applyFont="1" applyBorder="1" applyAlignment="1" applyProtection="1">
      <alignment horizontal="left" vertical="center"/>
      <protection locked="0"/>
    </xf>
    <xf numFmtId="0" fontId="49" fillId="0" borderId="11" xfId="0" applyFont="1" applyBorder="1" applyAlignment="1" applyProtection="1">
      <alignment horizontal="left" vertical="center"/>
      <protection locked="0"/>
    </xf>
    <xf numFmtId="0" fontId="49" fillId="0" borderId="2" xfId="0" applyFont="1" applyBorder="1" applyAlignment="1" applyProtection="1">
      <alignment horizontal="center" vertical="center"/>
      <protection locked="0"/>
    </xf>
    <xf numFmtId="0" fontId="49" fillId="0" borderId="7" xfId="0" applyFont="1" applyBorder="1" applyAlignment="1" applyProtection="1">
      <alignment horizontal="center" vertical="center"/>
      <protection locked="0"/>
    </xf>
    <xf numFmtId="177" fontId="49" fillId="0" borderId="13" xfId="0" applyNumberFormat="1" applyFont="1" applyBorder="1" applyAlignment="1" applyProtection="1">
      <alignment horizontal="right" vertical="center"/>
      <protection locked="0"/>
    </xf>
    <xf numFmtId="0" fontId="49" fillId="0" borderId="13" xfId="0" applyFont="1" applyBorder="1" applyAlignment="1" applyProtection="1">
      <alignment horizontal="left" vertical="center"/>
      <protection locked="0"/>
    </xf>
    <xf numFmtId="0" fontId="49" fillId="0" borderId="12" xfId="0" applyFont="1" applyBorder="1" applyAlignment="1" applyProtection="1">
      <alignment horizontal="left" vertical="center"/>
      <protection locked="0"/>
    </xf>
    <xf numFmtId="0" fontId="19" fillId="0" borderId="10" xfId="0" applyFont="1" applyBorder="1" applyAlignment="1" applyProtection="1">
      <alignment horizontal="left" vertical="center"/>
      <protection locked="0"/>
    </xf>
    <xf numFmtId="0" fontId="43" fillId="2" borderId="0" xfId="6" applyFont="1" applyFill="1" applyAlignment="1" applyProtection="1">
      <alignment horizontal="left" vertical="center" wrapText="1"/>
      <protection locked="0"/>
    </xf>
    <xf numFmtId="0" fontId="37" fillId="0" borderId="0" xfId="6" applyFont="1" applyAlignment="1">
      <alignment horizontal="left" vertical="center" wrapText="1"/>
    </xf>
    <xf numFmtId="0" fontId="38" fillId="0" borderId="0" xfId="6" applyFont="1" applyAlignment="1">
      <alignment horizontal="center" vertical="center"/>
    </xf>
    <xf numFmtId="0" fontId="48" fillId="0" borderId="0" xfId="6" applyFont="1" applyAlignment="1">
      <alignment horizontal="center" vertical="center" wrapText="1"/>
    </xf>
    <xf numFmtId="0" fontId="37" fillId="0" borderId="0" xfId="6" applyFont="1" applyAlignment="1">
      <alignment horizontal="center" vertical="center"/>
    </xf>
    <xf numFmtId="0" fontId="49" fillId="0" borderId="0" xfId="1" applyFont="1" applyAlignment="1" applyProtection="1">
      <alignment horizontal="left" vertical="center"/>
      <protection locked="0"/>
    </xf>
    <xf numFmtId="0" fontId="43" fillId="2" borderId="0" xfId="6" applyFont="1" applyFill="1" applyAlignment="1" applyProtection="1">
      <alignment horizontal="left" vertical="center"/>
      <protection locked="0"/>
    </xf>
    <xf numFmtId="49" fontId="19" fillId="0" borderId="0" xfId="3" applyNumberFormat="1" applyFont="1" applyAlignment="1" applyProtection="1">
      <alignment horizontal="left" vertical="center"/>
      <protection locked="0"/>
    </xf>
    <xf numFmtId="0" fontId="32" fillId="0" borderId="4" xfId="0" applyFont="1" applyBorder="1" applyAlignment="1" applyProtection="1">
      <alignment horizontal="center" vertical="center"/>
      <protection locked="0"/>
    </xf>
    <xf numFmtId="0" fontId="32" fillId="0" borderId="6" xfId="0" applyFont="1" applyBorder="1" applyAlignment="1" applyProtection="1">
      <alignment horizontal="center" vertical="center"/>
      <protection locked="0"/>
    </xf>
    <xf numFmtId="0" fontId="20" fillId="0" borderId="4" xfId="3" applyFont="1" applyBorder="1" applyAlignment="1" applyProtection="1">
      <alignment horizontal="center" vertical="center" wrapText="1"/>
      <protection locked="0"/>
    </xf>
    <xf numFmtId="0" fontId="20" fillId="0" borderId="6" xfId="3" applyFont="1" applyBorder="1" applyAlignment="1" applyProtection="1">
      <alignment horizontal="center" vertical="center" wrapText="1"/>
      <protection locked="0"/>
    </xf>
    <xf numFmtId="0" fontId="32" fillId="0" borderId="5" xfId="0" applyFont="1" applyBorder="1" applyAlignment="1" applyProtection="1">
      <alignment horizontal="center" vertical="center"/>
      <protection locked="0"/>
    </xf>
    <xf numFmtId="0" fontId="20" fillId="0" borderId="10" xfId="3" applyFont="1" applyBorder="1" applyAlignment="1">
      <alignment horizontal="right" vertical="center"/>
    </xf>
    <xf numFmtId="0" fontId="20" fillId="0" borderId="12" xfId="3" applyFont="1" applyBorder="1" applyAlignment="1">
      <alignment horizontal="right" vertical="center"/>
    </xf>
    <xf numFmtId="0" fontId="21" fillId="0" borderId="10" xfId="3" applyFont="1" applyBorder="1" applyAlignment="1">
      <alignment horizontal="right" vertical="center"/>
    </xf>
    <xf numFmtId="0" fontId="21" fillId="0" borderId="12" xfId="3" applyFont="1" applyBorder="1" applyAlignment="1">
      <alignment horizontal="right" vertical="center"/>
    </xf>
    <xf numFmtId="0" fontId="3" fillId="0" borderId="0" xfId="0" applyFont="1" applyAlignment="1">
      <alignment horizontal="left" vertical="center"/>
    </xf>
    <xf numFmtId="0" fontId="20" fillId="0" borderId="13" xfId="3" applyFont="1" applyBorder="1" applyAlignment="1">
      <alignment horizontal="right" vertical="center"/>
    </xf>
    <xf numFmtId="0" fontId="30" fillId="0" borderId="4" xfId="3" applyFont="1" applyBorder="1" applyAlignment="1">
      <alignment horizontal="right" vertical="center"/>
    </xf>
    <xf numFmtId="0" fontId="30" fillId="0" borderId="5" xfId="3" applyFont="1" applyBorder="1" applyAlignment="1">
      <alignment horizontal="right" vertical="center"/>
    </xf>
    <xf numFmtId="0" fontId="30" fillId="0" borderId="0" xfId="3" applyFont="1" applyAlignment="1">
      <alignment horizontal="right" vertical="center"/>
    </xf>
    <xf numFmtId="0" fontId="50" fillId="0" borderId="0" xfId="0" applyFont="1" applyAlignment="1" applyProtection="1">
      <alignment horizontal="left" vertical="center"/>
      <protection locked="0"/>
    </xf>
    <xf numFmtId="0" fontId="49" fillId="0" borderId="0" xfId="3" applyFont="1" applyAlignment="1" applyProtection="1">
      <alignment horizontal="left" vertical="center"/>
      <protection locked="0"/>
    </xf>
    <xf numFmtId="0" fontId="3" fillId="0" borderId="0" xfId="3" applyFont="1" applyAlignment="1">
      <alignment horizontal="right" vertical="center"/>
    </xf>
    <xf numFmtId="168" fontId="19" fillId="0" borderId="0" xfId="3" applyNumberFormat="1" applyFont="1" applyAlignment="1" applyProtection="1">
      <alignment vertical="center"/>
      <protection locked="0"/>
    </xf>
    <xf numFmtId="0" fontId="64" fillId="0" borderId="0" xfId="0" applyFont="1" applyAlignment="1">
      <alignment vertical="center"/>
    </xf>
    <xf numFmtId="0" fontId="64" fillId="0" borderId="0" xfId="1" applyFont="1" applyAlignment="1">
      <alignment horizontal="left" vertical="center"/>
    </xf>
    <xf numFmtId="175" fontId="21" fillId="0" borderId="0" xfId="3" applyNumberFormat="1" applyFont="1" applyAlignment="1" applyProtection="1">
      <alignment vertical="center"/>
      <protection locked="0"/>
    </xf>
    <xf numFmtId="165" fontId="21" fillId="0" borderId="0" xfId="3" applyNumberFormat="1" applyFont="1" applyAlignment="1" applyProtection="1">
      <alignment vertical="center"/>
      <protection locked="0"/>
    </xf>
    <xf numFmtId="0" fontId="65" fillId="0" borderId="0" xfId="0" applyFont="1" applyAlignment="1">
      <alignment horizontal="left" vertical="center"/>
    </xf>
    <xf numFmtId="165" fontId="21" fillId="0" borderId="0" xfId="3" applyNumberFormat="1" applyFont="1" applyAlignment="1" applyProtection="1">
      <alignment vertical="center"/>
    </xf>
    <xf numFmtId="178" fontId="20" fillId="0" borderId="0" xfId="3" applyNumberFormat="1" applyFont="1" applyAlignment="1" applyProtection="1">
      <alignment vertical="center"/>
      <protection locked="0"/>
    </xf>
  </cellXfs>
  <cellStyles count="7">
    <cellStyle name="Standard" xfId="0" builtinId="0"/>
    <cellStyle name="Standard 2" xfId="1" xr:uid="{00000000-0005-0000-0000-000003000000}"/>
    <cellStyle name="Standard 2 2" xfId="2" xr:uid="{00000000-0005-0000-0000-000004000000}"/>
    <cellStyle name="Standard 2 3" xfId="3" xr:uid="{00000000-0005-0000-0000-000005000000}"/>
    <cellStyle name="Standard 3" xfId="4" xr:uid="{00000000-0005-0000-0000-000006000000}"/>
    <cellStyle name="Standard 4" xfId="6" xr:uid="{A1492C24-844C-415F-821D-6A93E156F186}"/>
    <cellStyle name="Währung 2" xfId="5" xr:uid="{00000000-0005-0000-0000-000008000000}"/>
  </cellStyles>
  <dxfs count="200">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65DCCD53-EA9F-45CE-B745-BB23B95EA23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225ADF56-C29F-426F-AE0B-B7EE65D1393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33E9261D-AE10-4674-B6BC-FE96A41F78F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D9C33F4D-9649-4F21-96E2-DF232C83D2A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5276" y="164654"/>
          <a:ext cx="1571624" cy="162604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67FFF-29E0-4F81-8BEA-344938B80F51}">
  <sheetPr>
    <pageSetUpPr fitToPage="1"/>
  </sheetPr>
  <dimension ref="B1:Q72"/>
  <sheetViews>
    <sheetView tabSelected="1" zoomScaleNormal="100" zoomScaleSheetLayoutView="100" workbookViewId="0">
      <selection activeCell="C13" sqref="C13"/>
    </sheetView>
  </sheetViews>
  <sheetFormatPr baseColWidth="10" defaultRowHeight="14.25" x14ac:dyDescent="0.25"/>
  <cols>
    <col min="1" max="1" width="2.85546875" style="79" customWidth="1"/>
    <col min="2" max="2" width="20.5703125" style="78" customWidth="1"/>
    <col min="3" max="3" width="14.140625" style="79" customWidth="1"/>
    <col min="4" max="4" width="12.85546875" style="79" customWidth="1"/>
    <col min="5" max="5" width="9.28515625" style="79" customWidth="1"/>
    <col min="6" max="6" width="15.7109375" style="79" customWidth="1"/>
    <col min="7" max="7" width="0.85546875" style="79" customWidth="1"/>
    <col min="8" max="8" width="15.7109375" style="79" customWidth="1"/>
    <col min="9" max="9" width="0.85546875" style="79" customWidth="1"/>
    <col min="10" max="10" width="15.7109375" style="79" customWidth="1"/>
    <col min="11" max="11" width="0.85546875" style="79" customWidth="1"/>
    <col min="12" max="12" width="15.7109375" style="79" customWidth="1"/>
    <col min="13" max="13" width="3.28515625" style="79" customWidth="1"/>
    <col min="14" max="16384" width="11.42578125" style="79"/>
  </cols>
  <sheetData>
    <row r="1" spans="2:17" ht="9" customHeight="1" x14ac:dyDescent="0.25"/>
    <row r="2" spans="2:17" ht="14.25" customHeight="1" x14ac:dyDescent="0.25">
      <c r="D2" s="248" t="s">
        <v>79</v>
      </c>
      <c r="E2" s="248"/>
      <c r="F2" s="248"/>
      <c r="G2" s="248"/>
      <c r="H2" s="248"/>
      <c r="I2" s="248"/>
      <c r="J2" s="248"/>
      <c r="K2" s="248"/>
      <c r="L2" s="248"/>
      <c r="M2" s="101"/>
    </row>
    <row r="3" spans="2:17" ht="31.5" customHeight="1" x14ac:dyDescent="0.25">
      <c r="D3" s="248"/>
      <c r="E3" s="248"/>
      <c r="F3" s="248"/>
      <c r="G3" s="248"/>
      <c r="H3" s="248"/>
      <c r="I3" s="248"/>
      <c r="J3" s="248"/>
      <c r="K3" s="248"/>
      <c r="L3" s="248"/>
      <c r="M3" s="101"/>
    </row>
    <row r="4" spans="2:17" ht="18.75" customHeight="1" x14ac:dyDescent="0.25">
      <c r="D4" s="249" t="s">
        <v>80</v>
      </c>
      <c r="E4" s="249"/>
      <c r="F4" s="249"/>
      <c r="G4" s="249"/>
      <c r="H4" s="249"/>
      <c r="I4" s="249"/>
      <c r="J4" s="249"/>
      <c r="K4" s="249"/>
      <c r="L4" s="249"/>
      <c r="M4" s="102"/>
    </row>
    <row r="5" spans="2:17" ht="9.75" customHeight="1" x14ac:dyDescent="0.25">
      <c r="D5" s="249"/>
      <c r="E5" s="249"/>
      <c r="F5" s="249"/>
      <c r="G5" s="249"/>
      <c r="H5" s="249"/>
      <c r="I5" s="249"/>
      <c r="J5" s="249"/>
      <c r="K5" s="249"/>
      <c r="L5" s="249"/>
      <c r="M5" s="102"/>
    </row>
    <row r="6" spans="2:17" ht="15" customHeight="1" x14ac:dyDescent="0.25">
      <c r="D6" s="249"/>
      <c r="E6" s="249"/>
      <c r="F6" s="249"/>
      <c r="G6" s="249"/>
      <c r="H6" s="249"/>
      <c r="I6" s="249"/>
      <c r="J6" s="249"/>
      <c r="K6" s="249"/>
      <c r="L6" s="249"/>
      <c r="M6" s="102"/>
    </row>
    <row r="7" spans="2:17" ht="15" customHeight="1" x14ac:dyDescent="0.25">
      <c r="D7" s="249"/>
      <c r="E7" s="249"/>
      <c r="F7" s="249"/>
      <c r="G7" s="249"/>
      <c r="H7" s="249"/>
      <c r="I7" s="249"/>
      <c r="J7" s="249"/>
      <c r="K7" s="249"/>
      <c r="L7" s="249"/>
    </row>
    <row r="8" spans="2:17" ht="15" customHeight="1" x14ac:dyDescent="0.25">
      <c r="M8" s="103"/>
      <c r="N8" s="80"/>
      <c r="O8" s="80"/>
      <c r="P8" s="80"/>
      <c r="Q8" s="80"/>
    </row>
    <row r="9" spans="2:17" x14ac:dyDescent="0.25">
      <c r="D9" s="250" t="s">
        <v>110</v>
      </c>
      <c r="E9" s="250"/>
      <c r="F9" s="250"/>
      <c r="G9" s="250"/>
      <c r="H9" s="250"/>
      <c r="I9" s="250"/>
      <c r="J9" s="250"/>
      <c r="K9" s="250"/>
      <c r="L9" s="250"/>
    </row>
    <row r="10" spans="2:17" ht="6" customHeight="1" x14ac:dyDescent="0.25">
      <c r="B10" s="82"/>
      <c r="C10" s="83"/>
      <c r="D10" s="83"/>
      <c r="E10" s="83"/>
      <c r="F10" s="83"/>
      <c r="G10" s="83"/>
      <c r="H10" s="83"/>
      <c r="I10" s="83"/>
      <c r="J10" s="83"/>
      <c r="K10" s="83"/>
      <c r="L10" s="83"/>
    </row>
    <row r="11" spans="2:17" ht="16.5" customHeight="1" x14ac:dyDescent="0.25">
      <c r="B11" s="111" t="s">
        <v>100</v>
      </c>
    </row>
    <row r="12" spans="2:17" ht="12" customHeight="1" x14ac:dyDescent="0.25">
      <c r="B12" s="81"/>
    </row>
    <row r="13" spans="2:17" s="85" customFormat="1" ht="16.5" customHeight="1" x14ac:dyDescent="0.25">
      <c r="B13" s="84" t="s">
        <v>93</v>
      </c>
      <c r="C13" s="86"/>
      <c r="H13" s="96" t="s">
        <v>82</v>
      </c>
      <c r="J13" s="98"/>
    </row>
    <row r="14" spans="2:17" s="85" customFormat="1" ht="12.75" customHeight="1" x14ac:dyDescent="0.25">
      <c r="B14" s="84"/>
    </row>
    <row r="15" spans="2:17" s="85" customFormat="1" ht="16.5" customHeight="1" x14ac:dyDescent="0.25">
      <c r="B15" s="84" t="s">
        <v>81</v>
      </c>
      <c r="C15" s="99"/>
      <c r="H15" s="84" t="s">
        <v>83</v>
      </c>
      <c r="J15" s="99"/>
    </row>
    <row r="16" spans="2:17" ht="12" customHeight="1" x14ac:dyDescent="0.25">
      <c r="B16" s="81"/>
    </row>
    <row r="17" spans="2:13" ht="16.5" customHeight="1" x14ac:dyDescent="0.25">
      <c r="B17" s="84" t="s">
        <v>84</v>
      </c>
      <c r="C17" s="87"/>
      <c r="F17" s="89"/>
      <c r="H17" s="89"/>
      <c r="J17" s="89"/>
    </row>
    <row r="18" spans="2:13" ht="12" customHeight="1" x14ac:dyDescent="0.25">
      <c r="B18" s="81"/>
    </row>
    <row r="19" spans="2:13" ht="16.5" customHeight="1" x14ac:dyDescent="0.25">
      <c r="B19" s="84" t="s">
        <v>85</v>
      </c>
      <c r="C19" s="87"/>
      <c r="F19" s="115"/>
      <c r="J19" s="99"/>
      <c r="M19" s="88"/>
    </row>
    <row r="20" spans="2:13" ht="9" customHeight="1" x14ac:dyDescent="0.25">
      <c r="B20" s="81"/>
    </row>
    <row r="21" spans="2:13" ht="16.5" customHeight="1" x14ac:dyDescent="0.25">
      <c r="F21" s="115"/>
      <c r="J21" s="99"/>
      <c r="M21" s="88"/>
    </row>
    <row r="22" spans="2:13" ht="9" customHeight="1" x14ac:dyDescent="0.25">
      <c r="B22" s="81"/>
    </row>
    <row r="23" spans="2:13" ht="15.75" x14ac:dyDescent="0.25">
      <c r="B23" s="84" t="s">
        <v>86</v>
      </c>
      <c r="C23" s="87"/>
      <c r="E23" s="96" t="s">
        <v>87</v>
      </c>
      <c r="F23" s="116"/>
    </row>
    <row r="24" spans="2:13" ht="9" customHeight="1" x14ac:dyDescent="0.25">
      <c r="B24" s="90"/>
      <c r="C24" s="83"/>
      <c r="D24" s="83"/>
      <c r="E24" s="83"/>
      <c r="F24" s="83"/>
      <c r="G24" s="83"/>
      <c r="H24" s="83"/>
      <c r="I24" s="83"/>
      <c r="J24" s="83"/>
      <c r="K24" s="83"/>
      <c r="L24" s="83"/>
    </row>
    <row r="25" spans="2:13" ht="9" customHeight="1" x14ac:dyDescent="0.25">
      <c r="B25" s="81"/>
    </row>
    <row r="26" spans="2:13" ht="15" x14ac:dyDescent="0.25">
      <c r="B26" s="81" t="s">
        <v>88</v>
      </c>
      <c r="C26" s="99"/>
      <c r="F26" s="98"/>
      <c r="G26" s="85"/>
      <c r="H26" s="85"/>
      <c r="I26" s="85"/>
      <c r="J26" s="85"/>
      <c r="K26" s="85"/>
    </row>
    <row r="27" spans="2:13" ht="15" x14ac:dyDescent="0.25">
      <c r="B27" s="81"/>
      <c r="F27" s="85"/>
      <c r="G27" s="85"/>
      <c r="I27" s="85"/>
      <c r="K27" s="85"/>
    </row>
    <row r="28" spans="2:13" ht="15.75" x14ac:dyDescent="0.25">
      <c r="B28" s="81" t="s">
        <v>98</v>
      </c>
      <c r="F28" s="106"/>
      <c r="G28" s="85"/>
      <c r="I28" s="85"/>
      <c r="K28" s="85"/>
    </row>
    <row r="29" spans="2:13" ht="15" x14ac:dyDescent="0.25">
      <c r="B29" s="95"/>
      <c r="F29" s="104">
        <f>IF(F28=42195,"Marathon",IF(F28=21097.5,"Halfmarathon",IF(F28=1609,"1 Mile",(F28))))</f>
        <v>0</v>
      </c>
      <c r="G29" s="85"/>
      <c r="I29" s="85"/>
      <c r="K29" s="85"/>
    </row>
    <row r="30" spans="2:13" ht="7.5" customHeight="1" x14ac:dyDescent="0.25">
      <c r="B30" s="81"/>
      <c r="F30" s="85"/>
      <c r="G30" s="85"/>
      <c r="I30" s="85"/>
      <c r="K30" s="85"/>
    </row>
    <row r="31" spans="2:13" ht="16.5" customHeight="1" x14ac:dyDescent="0.25">
      <c r="B31" s="81" t="s">
        <v>113</v>
      </c>
      <c r="D31" s="91"/>
      <c r="F31" s="107"/>
      <c r="G31" s="85"/>
      <c r="I31" s="85"/>
      <c r="K31" s="85"/>
    </row>
    <row r="32" spans="2:13" ht="16.5" customHeight="1" x14ac:dyDescent="0.25">
      <c r="B32" s="81" t="s">
        <v>109</v>
      </c>
      <c r="D32" s="92"/>
      <c r="F32" s="108" t="str">
        <f>IFERROR(F31/F28," ")</f>
        <v xml:space="preserve"> </v>
      </c>
      <c r="G32" s="85"/>
      <c r="I32" s="85"/>
      <c r="K32" s="85"/>
    </row>
    <row r="33" spans="2:13" ht="9" customHeight="1" x14ac:dyDescent="0.25">
      <c r="B33" s="81"/>
      <c r="F33" s="85"/>
      <c r="G33" s="85"/>
      <c r="I33" s="85"/>
      <c r="K33" s="85"/>
    </row>
    <row r="34" spans="2:13" ht="16.5" customHeight="1" x14ac:dyDescent="0.25">
      <c r="B34" s="81" t="s">
        <v>99</v>
      </c>
      <c r="D34" s="81" t="s">
        <v>96</v>
      </c>
      <c r="F34" s="107"/>
      <c r="G34" s="85"/>
      <c r="I34" s="85"/>
      <c r="K34" s="85"/>
    </row>
    <row r="35" spans="2:13" ht="16.5" customHeight="1" x14ac:dyDescent="0.25">
      <c r="B35" s="91"/>
      <c r="D35" s="81" t="s">
        <v>97</v>
      </c>
      <c r="F35" s="107"/>
      <c r="G35" s="85"/>
      <c r="I35" s="85"/>
      <c r="K35" s="85"/>
    </row>
    <row r="36" spans="2:13" ht="16.5" customHeight="1" x14ac:dyDescent="0.25">
      <c r="B36" s="81" t="s">
        <v>108</v>
      </c>
      <c r="D36" s="92"/>
      <c r="F36" s="109" t="str">
        <f>IFERROR((F35-F34)/F28*1000,"")</f>
        <v/>
      </c>
      <c r="G36" s="85"/>
      <c r="H36" s="109" t="str">
        <f>IFERROR((H35-H34)/H28*1000,"")</f>
        <v/>
      </c>
      <c r="I36" s="85"/>
      <c r="J36" s="109" t="str">
        <f>IFERROR((J35-J34)/J28*1000,"")</f>
        <v/>
      </c>
      <c r="K36" s="85"/>
      <c r="L36" s="109" t="str">
        <f>IFERROR((L35-L34)/L28*1000,"")</f>
        <v/>
      </c>
    </row>
    <row r="37" spans="2:13" ht="9" customHeight="1" x14ac:dyDescent="0.25"/>
    <row r="38" spans="2:13" ht="15" customHeight="1" x14ac:dyDescent="0.25">
      <c r="B38" s="81" t="s">
        <v>137</v>
      </c>
      <c r="C38" s="97" t="s">
        <v>106</v>
      </c>
      <c r="F38" s="99"/>
      <c r="G38" s="85"/>
      <c r="I38" s="85"/>
      <c r="K38" s="85"/>
    </row>
    <row r="39" spans="2:13" ht="9" customHeight="1" x14ac:dyDescent="0.25">
      <c r="B39" s="110"/>
    </row>
    <row r="40" spans="2:13" ht="15" x14ac:dyDescent="0.25">
      <c r="B40" s="81" t="s">
        <v>90</v>
      </c>
      <c r="C40" s="97" t="s">
        <v>107</v>
      </c>
      <c r="F40" s="99"/>
      <c r="G40" s="85"/>
      <c r="I40" s="85"/>
      <c r="K40" s="85"/>
    </row>
    <row r="41" spans="2:13" ht="9" customHeight="1" x14ac:dyDescent="0.25">
      <c r="F41" s="85"/>
      <c r="G41" s="85"/>
      <c r="I41" s="85"/>
      <c r="K41" s="85"/>
    </row>
    <row r="42" spans="2:13" ht="15" x14ac:dyDescent="0.25">
      <c r="B42" s="81" t="s">
        <v>89</v>
      </c>
      <c r="C42" s="97" t="s">
        <v>105</v>
      </c>
      <c r="F42" s="99"/>
      <c r="G42" s="85"/>
      <c r="I42" s="85"/>
      <c r="K42" s="85"/>
    </row>
    <row r="43" spans="2:13" ht="10.5" customHeight="1" x14ac:dyDescent="0.25">
      <c r="F43" s="85"/>
      <c r="G43" s="85"/>
      <c r="H43" s="85"/>
      <c r="I43" s="85"/>
      <c r="J43" s="85"/>
      <c r="K43" s="85"/>
      <c r="L43" s="85"/>
    </row>
    <row r="44" spans="2:13" ht="15" customHeight="1" x14ac:dyDescent="0.25">
      <c r="B44" s="81" t="s">
        <v>114</v>
      </c>
      <c r="C44" s="246"/>
      <c r="D44" s="246"/>
      <c r="E44" s="246"/>
      <c r="F44" s="246"/>
      <c r="G44" s="246"/>
      <c r="H44" s="246"/>
      <c r="I44" s="246"/>
      <c r="J44" s="246"/>
      <c r="K44" s="246"/>
      <c r="L44" s="246"/>
    </row>
    <row r="45" spans="2:13" ht="15" customHeight="1" x14ac:dyDescent="0.25">
      <c r="B45" s="81"/>
      <c r="C45" s="246"/>
      <c r="D45" s="246"/>
      <c r="E45" s="246"/>
      <c r="F45" s="246"/>
      <c r="G45" s="246"/>
      <c r="H45" s="246"/>
      <c r="I45" s="246"/>
      <c r="J45" s="246"/>
      <c r="K45" s="246"/>
      <c r="L45" s="246"/>
    </row>
    <row r="46" spans="2:13" ht="15" customHeight="1" x14ac:dyDescent="0.25">
      <c r="B46" s="81"/>
      <c r="C46" s="246"/>
      <c r="D46" s="246"/>
      <c r="E46" s="246"/>
      <c r="F46" s="246"/>
      <c r="G46" s="246"/>
      <c r="H46" s="246"/>
      <c r="I46" s="246"/>
      <c r="J46" s="246"/>
      <c r="K46" s="246"/>
      <c r="L46" s="246"/>
    </row>
    <row r="47" spans="2:13" ht="15" x14ac:dyDescent="0.25">
      <c r="B47" s="81"/>
      <c r="C47" s="246"/>
      <c r="D47" s="246"/>
      <c r="E47" s="246"/>
      <c r="F47" s="246"/>
      <c r="G47" s="246"/>
      <c r="H47" s="246"/>
      <c r="I47" s="246"/>
      <c r="J47" s="246"/>
      <c r="K47" s="246"/>
      <c r="L47" s="246"/>
    </row>
    <row r="48" spans="2:13" ht="9.75" customHeight="1" x14ac:dyDescent="0.25">
      <c r="B48" s="81"/>
      <c r="F48" s="93"/>
      <c r="H48" s="93"/>
      <c r="J48" s="93"/>
      <c r="L48" s="93"/>
      <c r="M48" s="93"/>
    </row>
    <row r="49" spans="2:13" ht="15" x14ac:dyDescent="0.25">
      <c r="B49" s="81" t="s">
        <v>94</v>
      </c>
      <c r="D49" s="98"/>
    </row>
    <row r="50" spans="2:13" ht="6.75" customHeight="1" x14ac:dyDescent="0.25">
      <c r="B50" s="81"/>
      <c r="D50" s="85"/>
    </row>
    <row r="51" spans="2:13" ht="15" x14ac:dyDescent="0.25">
      <c r="B51" s="81" t="s">
        <v>101</v>
      </c>
      <c r="D51" s="98"/>
    </row>
    <row r="52" spans="2:13" ht="6.75" customHeight="1" x14ac:dyDescent="0.25">
      <c r="D52" s="85"/>
    </row>
    <row r="53" spans="2:13" ht="15" customHeight="1" x14ac:dyDescent="0.25">
      <c r="B53" s="81" t="s">
        <v>115</v>
      </c>
      <c r="C53" s="94" t="s">
        <v>111</v>
      </c>
      <c r="D53" s="99">
        <v>1</v>
      </c>
      <c r="E53" s="78" t="s">
        <v>92</v>
      </c>
    </row>
    <row r="54" spans="2:13" ht="15" customHeight="1" x14ac:dyDescent="0.25">
      <c r="C54" s="94" t="s">
        <v>111</v>
      </c>
      <c r="D54" s="105"/>
      <c r="E54" s="78" t="s">
        <v>102</v>
      </c>
    </row>
    <row r="55" spans="2:13" ht="3" customHeight="1" x14ac:dyDescent="0.25"/>
    <row r="56" spans="2:13" ht="15" customHeight="1" x14ac:dyDescent="0.25">
      <c r="B56" s="81" t="s">
        <v>58</v>
      </c>
    </row>
    <row r="57" spans="2:13" ht="46.5" customHeight="1" x14ac:dyDescent="0.25">
      <c r="B57" s="247" t="s">
        <v>95</v>
      </c>
      <c r="C57" s="247"/>
      <c r="D57" s="247"/>
      <c r="E57" s="247"/>
      <c r="F57" s="247"/>
      <c r="G57" s="247"/>
      <c r="H57" s="247"/>
      <c r="I57" s="247"/>
      <c r="J57" s="247"/>
      <c r="K57" s="247"/>
      <c r="L57" s="247"/>
      <c r="M57" s="93"/>
    </row>
    <row r="58" spans="2:13" ht="32.25" customHeight="1" x14ac:dyDescent="0.25">
      <c r="B58" s="247" t="s">
        <v>91</v>
      </c>
      <c r="C58" s="247"/>
      <c r="D58" s="247"/>
      <c r="E58" s="247"/>
      <c r="F58" s="247"/>
      <c r="G58" s="247"/>
      <c r="H58" s="247"/>
      <c r="I58" s="247"/>
      <c r="J58" s="247"/>
      <c r="K58" s="247"/>
      <c r="L58" s="247"/>
      <c r="M58" s="93"/>
    </row>
    <row r="59" spans="2:13" s="112" customFormat="1" ht="6" customHeight="1" x14ac:dyDescent="0.25">
      <c r="B59" s="113"/>
      <c r="C59" s="114"/>
      <c r="D59" s="114"/>
      <c r="E59" s="114"/>
      <c r="F59" s="114"/>
      <c r="G59" s="114"/>
      <c r="H59" s="114"/>
      <c r="I59" s="114"/>
      <c r="J59" s="114"/>
      <c r="K59" s="114"/>
      <c r="L59" s="114"/>
    </row>
    <row r="60" spans="2:13" ht="9" customHeight="1" x14ac:dyDescent="0.25">
      <c r="F60" s="78"/>
      <c r="H60" s="78"/>
      <c r="J60" s="78"/>
      <c r="L60" s="78"/>
    </row>
    <row r="61" spans="2:13" ht="15" customHeight="1" x14ac:dyDescent="0.25">
      <c r="B61" s="81" t="s">
        <v>103</v>
      </c>
      <c r="C61" s="221"/>
      <c r="E61" s="81" t="s">
        <v>83</v>
      </c>
      <c r="F61" s="221"/>
      <c r="J61" s="81" t="s">
        <v>138</v>
      </c>
      <c r="L61" s="87"/>
    </row>
    <row r="62" spans="2:13" ht="7.5" customHeight="1" x14ac:dyDescent="0.25">
      <c r="B62" s="81"/>
      <c r="C62" s="78"/>
      <c r="H62" s="78"/>
      <c r="J62" s="78"/>
    </row>
    <row r="63" spans="2:13" ht="15" customHeight="1" x14ac:dyDescent="0.25">
      <c r="B63" s="81" t="s">
        <v>85</v>
      </c>
      <c r="C63" s="87"/>
      <c r="E63" s="87"/>
      <c r="H63" s="87"/>
      <c r="L63" s="115"/>
    </row>
    <row r="64" spans="2:13" ht="6.75" customHeight="1" x14ac:dyDescent="0.25">
      <c r="B64" s="81"/>
      <c r="D64" s="78"/>
      <c r="H64" s="78"/>
      <c r="J64" s="78"/>
    </row>
    <row r="65" spans="2:13" ht="10.5" customHeight="1" x14ac:dyDescent="0.25">
      <c r="B65" s="81"/>
      <c r="D65" s="78"/>
      <c r="J65" s="78"/>
    </row>
    <row r="66" spans="2:13" ht="15" customHeight="1" x14ac:dyDescent="0.25">
      <c r="B66" s="81" t="s">
        <v>136</v>
      </c>
      <c r="C66" s="221"/>
      <c r="E66" s="81" t="s">
        <v>83</v>
      </c>
      <c r="F66" s="222"/>
      <c r="J66" s="81" t="s">
        <v>138</v>
      </c>
      <c r="L66" s="87"/>
    </row>
    <row r="67" spans="2:13" ht="6.75" customHeight="1" x14ac:dyDescent="0.25">
      <c r="B67" s="82"/>
      <c r="C67" s="83"/>
      <c r="D67" s="83"/>
      <c r="E67" s="83"/>
      <c r="F67" s="83"/>
      <c r="G67" s="83"/>
      <c r="H67" s="83"/>
      <c r="I67" s="83"/>
      <c r="J67" s="83"/>
      <c r="K67" s="83"/>
      <c r="L67" s="83"/>
    </row>
    <row r="68" spans="2:13" ht="6.75" customHeight="1" x14ac:dyDescent="0.25">
      <c r="F68" s="78"/>
      <c r="H68" s="78"/>
      <c r="J68" s="78"/>
      <c r="L68" s="78"/>
    </row>
    <row r="69" spans="2:13" ht="15" customHeight="1" x14ac:dyDescent="0.25">
      <c r="B69" s="81" t="s">
        <v>104</v>
      </c>
      <c r="C69" s="246"/>
      <c r="D69" s="246"/>
      <c r="E69" s="246"/>
      <c r="F69" s="246"/>
      <c r="G69" s="246"/>
      <c r="H69" s="246"/>
      <c r="I69" s="246"/>
      <c r="J69" s="246"/>
      <c r="K69" s="246"/>
      <c r="L69" s="246"/>
    </row>
    <row r="70" spans="2:13" ht="15" customHeight="1" x14ac:dyDescent="0.25">
      <c r="B70" s="81"/>
      <c r="C70" s="246"/>
      <c r="D70" s="246"/>
      <c r="E70" s="246"/>
      <c r="F70" s="246"/>
      <c r="G70" s="246"/>
      <c r="H70" s="246"/>
      <c r="I70" s="246"/>
      <c r="J70" s="246"/>
      <c r="K70" s="246"/>
      <c r="L70" s="246"/>
    </row>
    <row r="71" spans="2:13" ht="15" customHeight="1" x14ac:dyDescent="0.25">
      <c r="B71" s="81" t="s">
        <v>58</v>
      </c>
    </row>
    <row r="72" spans="2:13" ht="78" customHeight="1" x14ac:dyDescent="0.25">
      <c r="B72" s="247" t="s">
        <v>112</v>
      </c>
      <c r="C72" s="247"/>
      <c r="D72" s="247"/>
      <c r="E72" s="247"/>
      <c r="F72" s="247"/>
      <c r="G72" s="247"/>
      <c r="H72" s="247"/>
      <c r="I72" s="247"/>
      <c r="J72" s="247"/>
      <c r="K72" s="247"/>
      <c r="L72" s="247"/>
      <c r="M72" s="100"/>
    </row>
  </sheetData>
  <sheetProtection sheet="1" objects="1" scenarios="1"/>
  <mergeCells count="12">
    <mergeCell ref="C46:L46"/>
    <mergeCell ref="D2:L3"/>
    <mergeCell ref="D4:L7"/>
    <mergeCell ref="D9:L9"/>
    <mergeCell ref="C44:L44"/>
    <mergeCell ref="C45:L45"/>
    <mergeCell ref="C69:L69"/>
    <mergeCell ref="C70:L70"/>
    <mergeCell ref="B72:L72"/>
    <mergeCell ref="C47:L47"/>
    <mergeCell ref="B57:L57"/>
    <mergeCell ref="B58:L58"/>
  </mergeCells>
  <conditionalFormatting sqref="C13 B15:C15 C19 C23 J60 E61:E62 L60">
    <cfRule type="cellIs" dxfId="199" priority="29" operator="greaterThan">
      <formula>0</formula>
    </cfRule>
  </conditionalFormatting>
  <conditionalFormatting sqref="C13 B15:C15 C19 J21:J23 M21:M23 C23 H60 J60 F60:F61 E61:E62 C61:C63 H62:H64 D64:E65 C66">
    <cfRule type="cellIs" dxfId="198" priority="16" operator="greaterThan">
      <formula>0</formula>
    </cfRule>
  </conditionalFormatting>
  <conditionalFormatting sqref="C17 E17:F17 H17 J17">
    <cfRule type="cellIs" dxfId="197" priority="50" operator="greaterThan">
      <formula>0</formula>
    </cfRule>
    <cfRule type="cellIs" dxfId="196" priority="51" operator="greaterThan">
      <formula>0</formula>
    </cfRule>
  </conditionalFormatting>
  <conditionalFormatting sqref="C26">
    <cfRule type="cellIs" dxfId="195" priority="45" operator="greaterThan">
      <formula>0</formula>
    </cfRule>
  </conditionalFormatting>
  <conditionalFormatting sqref="C44:C47">
    <cfRule type="cellIs" dxfId="194" priority="8" operator="greaterThan">
      <formula>0</formula>
    </cfRule>
  </conditionalFormatting>
  <conditionalFormatting sqref="C69:C70">
    <cfRule type="cellIs" dxfId="193" priority="9" operator="greaterThan">
      <formula>0</formula>
    </cfRule>
  </conditionalFormatting>
  <conditionalFormatting sqref="D51:E51">
    <cfRule type="cellIs" dxfId="192" priority="25" operator="greaterThan">
      <formula>0</formula>
    </cfRule>
  </conditionalFormatting>
  <conditionalFormatting sqref="F19 C63 H63">
    <cfRule type="cellIs" priority="35" operator="greaterThan">
      <formula>0</formula>
    </cfRule>
  </conditionalFormatting>
  <conditionalFormatting sqref="F21 E22:E23">
    <cfRule type="cellIs" dxfId="191" priority="47" operator="greaterThan">
      <formula>0</formula>
    </cfRule>
    <cfRule type="cellIs" priority="48" operator="greaterThan">
      <formula>0</formula>
    </cfRule>
  </conditionalFormatting>
  <conditionalFormatting sqref="F23">
    <cfRule type="cellIs" dxfId="190" priority="26" operator="greaterThan">
      <formula>0</formula>
    </cfRule>
    <cfRule type="cellIs" dxfId="189" priority="27" operator="greaterThan">
      <formula>0</formula>
    </cfRule>
  </conditionalFormatting>
  <conditionalFormatting sqref="F26">
    <cfRule type="cellIs" dxfId="188" priority="32" operator="greaterThan">
      <formula>0</formula>
    </cfRule>
  </conditionalFormatting>
  <conditionalFormatting sqref="F28">
    <cfRule type="cellIs" dxfId="187" priority="40" operator="greaterThan">
      <formula>0</formula>
    </cfRule>
  </conditionalFormatting>
  <conditionalFormatting sqref="F31:F32">
    <cfRule type="cellIs" dxfId="186" priority="39" operator="greaterThan">
      <formula>0</formula>
    </cfRule>
  </conditionalFormatting>
  <conditionalFormatting sqref="F34:F35">
    <cfRule type="cellIs" dxfId="185" priority="23" operator="greaterThan">
      <formula>0</formula>
    </cfRule>
  </conditionalFormatting>
  <conditionalFormatting sqref="F38">
    <cfRule type="cellIs" dxfId="184" priority="43" operator="greaterThan">
      <formula>0</formula>
    </cfRule>
  </conditionalFormatting>
  <conditionalFormatting sqref="F40">
    <cfRule type="cellIs" dxfId="183" priority="41" operator="greaterThan">
      <formula>0</formula>
    </cfRule>
  </conditionalFormatting>
  <conditionalFormatting sqref="F42">
    <cfRule type="cellIs" dxfId="182" priority="42" operator="greaterThan">
      <formula>0</formula>
    </cfRule>
  </conditionalFormatting>
  <conditionalFormatting sqref="F60:F61 C61:C62 H64 D64:E65 C66">
    <cfRule type="cellIs" dxfId="181" priority="37" operator="greaterThan">
      <formula>0</formula>
    </cfRule>
  </conditionalFormatting>
  <conditionalFormatting sqref="F68">
    <cfRule type="cellIs" dxfId="180" priority="14" operator="greaterThan">
      <formula>0</formula>
    </cfRule>
    <cfRule type="cellIs" dxfId="179" priority="15" operator="greaterThan">
      <formula>0</formula>
    </cfRule>
  </conditionalFormatting>
  <conditionalFormatting sqref="H13">
    <cfRule type="cellIs" dxfId="178" priority="36" operator="greaterThan">
      <formula>0</formula>
    </cfRule>
    <cfRule type="cellIs" dxfId="177" priority="52" operator="greaterThan">
      <formula>0</formula>
    </cfRule>
  </conditionalFormatting>
  <conditionalFormatting sqref="H48 J48 L48:M48">
    <cfRule type="cellIs" dxfId="176" priority="44" operator="greaterThan">
      <formula>0</formula>
    </cfRule>
  </conditionalFormatting>
  <conditionalFormatting sqref="H60 H62">
    <cfRule type="cellIs" dxfId="175" priority="38" operator="greaterThan">
      <formula>0</formula>
    </cfRule>
  </conditionalFormatting>
  <conditionalFormatting sqref="H68">
    <cfRule type="cellIs" dxfId="174" priority="12" operator="greaterThan">
      <formula>0</formula>
    </cfRule>
    <cfRule type="cellIs" dxfId="173" priority="13" operator="greaterThan">
      <formula>0</formula>
    </cfRule>
  </conditionalFormatting>
  <conditionalFormatting sqref="J13 F19 F48 D49:E49 D53:E54">
    <cfRule type="cellIs" dxfId="172" priority="34" operator="greaterThan">
      <formula>0</formula>
    </cfRule>
  </conditionalFormatting>
  <conditionalFormatting sqref="J15">
    <cfRule type="cellIs" dxfId="171" priority="30" operator="greaterThan">
      <formula>0</formula>
    </cfRule>
    <cfRule type="cellIs" dxfId="170" priority="31" operator="greaterThan">
      <formula>0</formula>
    </cfRule>
  </conditionalFormatting>
  <conditionalFormatting sqref="J19">
    <cfRule type="cellIs" dxfId="169" priority="33" operator="greaterThan">
      <formula>0</formula>
    </cfRule>
  </conditionalFormatting>
  <conditionalFormatting sqref="J62 J64:J65">
    <cfRule type="cellIs" dxfId="168" priority="4" operator="greaterThan">
      <formula>0</formula>
    </cfRule>
  </conditionalFormatting>
  <conditionalFormatting sqref="J62">
    <cfRule type="cellIs" dxfId="167" priority="6" operator="greaterThan">
      <formula>0</formula>
    </cfRule>
  </conditionalFormatting>
  <conditionalFormatting sqref="J64:J65">
    <cfRule type="cellIs" dxfId="166" priority="5" operator="greaterThan">
      <formula>0</formula>
    </cfRule>
  </conditionalFormatting>
  <conditionalFormatting sqref="J68 L68">
    <cfRule type="cellIs" dxfId="165" priority="10" operator="greaterThan">
      <formula>0</formula>
    </cfRule>
    <cfRule type="cellIs" dxfId="164" priority="11" operator="greaterThan">
      <formula>0</formula>
    </cfRule>
  </conditionalFormatting>
  <conditionalFormatting sqref="L60:L61">
    <cfRule type="cellIs" dxfId="163" priority="3" operator="greaterThan">
      <formula>0</formula>
    </cfRule>
  </conditionalFormatting>
  <conditionalFormatting sqref="L63">
    <cfRule type="cellIs" dxfId="162" priority="2" operator="greaterThan">
      <formula>0</formula>
    </cfRule>
  </conditionalFormatting>
  <conditionalFormatting sqref="L66">
    <cfRule type="cellIs" dxfId="161" priority="1" operator="greaterThan">
      <formula>0</formula>
    </cfRule>
  </conditionalFormatting>
  <dataValidations count="4">
    <dataValidation type="list" allowBlank="1" showInputMessage="1" showErrorMessage="1" sqref="C26" xr:uid="{DB6AF5E3-C284-4B38-ADDB-35E043DFD039}">
      <formula1>"New measurement, Addition measurement datet from, Control measurement"</formula1>
    </dataValidation>
    <dataValidation type="list" allowBlank="1" showInputMessage="1" showErrorMessage="1" sqref="F23 C23" xr:uid="{76038854-D558-42A0-AAAF-C536C1061551}">
      <formula1>"yes, no, -"</formula1>
    </dataValidation>
    <dataValidation type="list" allowBlank="1" showInputMessage="1" showErrorMessage="1" sqref="L66" xr:uid="{29B5D185-5FF3-4D68-9582-91765A7D2116}">
      <formula1>"[Grade A],[Grade B],local [Grade C]"</formula1>
    </dataValidation>
    <dataValidation type="list" allowBlank="1" showInputMessage="1" showErrorMessage="1" sqref="K61:L61" xr:uid="{43A0FB16-E81D-4EC6-BA78-11B490210EC8}">
      <formula1>"[Grade A],[Grade B]"</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&amp;CWA COURSE MEASUREMENT • report form 1-24.9 • © GCRCM • Copyright reserved!&amp;RPage 1</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21D81-2F3D-45B1-83F7-D4F6044578AC}">
  <sheetPr>
    <pageSetUpPr fitToPage="1"/>
  </sheetPr>
  <dimension ref="B1:Q72"/>
  <sheetViews>
    <sheetView zoomScaleNormal="100" zoomScaleSheetLayoutView="100" workbookViewId="0">
      <selection activeCell="C13" sqref="C13"/>
    </sheetView>
  </sheetViews>
  <sheetFormatPr baseColWidth="10" defaultRowHeight="14.25" x14ac:dyDescent="0.25"/>
  <cols>
    <col min="1" max="1" width="2.85546875" style="79" customWidth="1"/>
    <col min="2" max="2" width="20.5703125" style="78" customWidth="1"/>
    <col min="3" max="3" width="14.140625" style="79" customWidth="1"/>
    <col min="4" max="4" width="12.85546875" style="79" customWidth="1"/>
    <col min="5" max="5" width="9.28515625" style="79" customWidth="1"/>
    <col min="6" max="6" width="15.7109375" style="79" customWidth="1"/>
    <col min="7" max="7" width="0.85546875" style="79" customWidth="1"/>
    <col min="8" max="8" width="15.7109375" style="79" customWidth="1"/>
    <col min="9" max="9" width="0.85546875" style="79" customWidth="1"/>
    <col min="10" max="10" width="15.7109375" style="79" customWidth="1"/>
    <col min="11" max="11" width="0.85546875" style="79" customWidth="1"/>
    <col min="12" max="12" width="15.7109375" style="79" customWidth="1"/>
    <col min="13" max="13" width="3.28515625" style="79" customWidth="1"/>
    <col min="14" max="16384" width="11.42578125" style="79"/>
  </cols>
  <sheetData>
    <row r="1" spans="2:17" ht="9" customHeight="1" x14ac:dyDescent="0.25"/>
    <row r="2" spans="2:17" ht="14.25" customHeight="1" x14ac:dyDescent="0.25">
      <c r="D2" s="248" t="s">
        <v>79</v>
      </c>
      <c r="E2" s="248"/>
      <c r="F2" s="248"/>
      <c r="G2" s="248"/>
      <c r="H2" s="248"/>
      <c r="I2" s="248"/>
      <c r="J2" s="248"/>
      <c r="K2" s="248"/>
      <c r="L2" s="248"/>
      <c r="M2" s="101"/>
    </row>
    <row r="3" spans="2:17" ht="31.5" customHeight="1" x14ac:dyDescent="0.25">
      <c r="D3" s="248"/>
      <c r="E3" s="248"/>
      <c r="F3" s="248"/>
      <c r="G3" s="248"/>
      <c r="H3" s="248"/>
      <c r="I3" s="248"/>
      <c r="J3" s="248"/>
      <c r="K3" s="248"/>
      <c r="L3" s="248"/>
      <c r="M3" s="101"/>
    </row>
    <row r="4" spans="2:17" ht="18.75" customHeight="1" x14ac:dyDescent="0.25">
      <c r="D4" s="249" t="s">
        <v>80</v>
      </c>
      <c r="E4" s="249"/>
      <c r="F4" s="249"/>
      <c r="G4" s="249"/>
      <c r="H4" s="249"/>
      <c r="I4" s="249"/>
      <c r="J4" s="249"/>
      <c r="K4" s="249"/>
      <c r="L4" s="249"/>
      <c r="M4" s="102"/>
    </row>
    <row r="5" spans="2:17" ht="9.75" customHeight="1" x14ac:dyDescent="0.25">
      <c r="D5" s="249"/>
      <c r="E5" s="249"/>
      <c r="F5" s="249"/>
      <c r="G5" s="249"/>
      <c r="H5" s="249"/>
      <c r="I5" s="249"/>
      <c r="J5" s="249"/>
      <c r="K5" s="249"/>
      <c r="L5" s="249"/>
      <c r="M5" s="102"/>
    </row>
    <row r="6" spans="2:17" ht="15" customHeight="1" x14ac:dyDescent="0.25">
      <c r="D6" s="249"/>
      <c r="E6" s="249"/>
      <c r="F6" s="249"/>
      <c r="G6" s="249"/>
      <c r="H6" s="249"/>
      <c r="I6" s="249"/>
      <c r="J6" s="249"/>
      <c r="K6" s="249"/>
      <c r="L6" s="249"/>
      <c r="M6" s="102"/>
    </row>
    <row r="7" spans="2:17" ht="15" customHeight="1" x14ac:dyDescent="0.25">
      <c r="D7" s="249"/>
      <c r="E7" s="249"/>
      <c r="F7" s="249"/>
      <c r="G7" s="249"/>
      <c r="H7" s="249"/>
      <c r="I7" s="249"/>
      <c r="J7" s="249"/>
      <c r="K7" s="249"/>
      <c r="L7" s="249"/>
    </row>
    <row r="8" spans="2:17" ht="15" customHeight="1" x14ac:dyDescent="0.25">
      <c r="M8" s="103"/>
      <c r="N8" s="80"/>
      <c r="O8" s="80"/>
      <c r="P8" s="80"/>
      <c r="Q8" s="80"/>
    </row>
    <row r="9" spans="2:17" x14ac:dyDescent="0.25">
      <c r="D9" s="250" t="s">
        <v>110</v>
      </c>
      <c r="E9" s="250"/>
      <c r="F9" s="250"/>
      <c r="G9" s="250"/>
      <c r="H9" s="250"/>
      <c r="I9" s="250"/>
      <c r="J9" s="250"/>
      <c r="K9" s="250"/>
      <c r="L9" s="250"/>
    </row>
    <row r="10" spans="2:17" ht="6" customHeight="1" x14ac:dyDescent="0.25">
      <c r="B10" s="82"/>
      <c r="C10" s="83"/>
      <c r="D10" s="83"/>
      <c r="E10" s="83"/>
      <c r="F10" s="83"/>
      <c r="G10" s="83"/>
      <c r="H10" s="83"/>
      <c r="I10" s="83"/>
      <c r="J10" s="83"/>
      <c r="K10" s="83"/>
      <c r="L10" s="83"/>
    </row>
    <row r="11" spans="2:17" ht="16.5" customHeight="1" x14ac:dyDescent="0.25">
      <c r="B11" s="111" t="s">
        <v>100</v>
      </c>
    </row>
    <row r="12" spans="2:17" ht="12" customHeight="1" x14ac:dyDescent="0.25">
      <c r="B12" s="81"/>
    </row>
    <row r="13" spans="2:17" s="85" customFormat="1" ht="16.5" customHeight="1" x14ac:dyDescent="0.25">
      <c r="B13" s="84" t="s">
        <v>93</v>
      </c>
      <c r="C13" s="86"/>
      <c r="H13" s="96" t="s">
        <v>82</v>
      </c>
      <c r="J13" s="98"/>
    </row>
    <row r="14" spans="2:17" s="85" customFormat="1" ht="12.75" customHeight="1" x14ac:dyDescent="0.25">
      <c r="B14" s="84"/>
    </row>
    <row r="15" spans="2:17" s="85" customFormat="1" ht="16.5" customHeight="1" x14ac:dyDescent="0.25">
      <c r="B15" s="84" t="s">
        <v>81</v>
      </c>
      <c r="C15" s="99"/>
      <c r="H15" s="84" t="s">
        <v>83</v>
      </c>
      <c r="J15" s="99"/>
    </row>
    <row r="16" spans="2:17" ht="12" customHeight="1" x14ac:dyDescent="0.25">
      <c r="B16" s="81"/>
    </row>
    <row r="17" spans="2:13" ht="16.5" customHeight="1" x14ac:dyDescent="0.25">
      <c r="B17" s="84" t="s">
        <v>84</v>
      </c>
      <c r="C17" s="87"/>
      <c r="F17" s="89"/>
      <c r="H17" s="89"/>
      <c r="J17" s="89"/>
    </row>
    <row r="18" spans="2:13" ht="12" customHeight="1" x14ac:dyDescent="0.25">
      <c r="B18" s="81"/>
    </row>
    <row r="19" spans="2:13" ht="16.5" customHeight="1" x14ac:dyDescent="0.25">
      <c r="B19" s="84" t="s">
        <v>85</v>
      </c>
      <c r="C19" s="87"/>
      <c r="F19" s="115"/>
      <c r="J19" s="99"/>
      <c r="M19" s="88"/>
    </row>
    <row r="20" spans="2:13" ht="9" customHeight="1" x14ac:dyDescent="0.25">
      <c r="B20" s="81"/>
    </row>
    <row r="21" spans="2:13" ht="16.5" customHeight="1" x14ac:dyDescent="0.25">
      <c r="F21" s="115"/>
      <c r="J21" s="99"/>
      <c r="M21" s="88"/>
    </row>
    <row r="22" spans="2:13" ht="9" customHeight="1" x14ac:dyDescent="0.25">
      <c r="B22" s="81"/>
    </row>
    <row r="23" spans="2:13" ht="15.75" x14ac:dyDescent="0.25">
      <c r="B23" s="84" t="s">
        <v>86</v>
      </c>
      <c r="C23" s="87"/>
      <c r="E23" s="96" t="s">
        <v>87</v>
      </c>
      <c r="F23" s="116"/>
    </row>
    <row r="24" spans="2:13" ht="9" customHeight="1" x14ac:dyDescent="0.25">
      <c r="B24" s="90"/>
      <c r="C24" s="83"/>
      <c r="D24" s="83"/>
      <c r="E24" s="83"/>
      <c r="F24" s="83"/>
      <c r="G24" s="83"/>
      <c r="H24" s="83"/>
      <c r="I24" s="83"/>
      <c r="J24" s="83"/>
      <c r="K24" s="83"/>
      <c r="L24" s="83"/>
    </row>
    <row r="25" spans="2:13" ht="9" customHeight="1" x14ac:dyDescent="0.25">
      <c r="B25" s="81"/>
    </row>
    <row r="26" spans="2:13" ht="15" x14ac:dyDescent="0.25">
      <c r="B26" s="81" t="s">
        <v>88</v>
      </c>
      <c r="C26" s="99"/>
      <c r="F26" s="98"/>
      <c r="G26" s="85"/>
      <c r="H26" s="85"/>
      <c r="I26" s="85"/>
      <c r="J26" s="85"/>
      <c r="K26" s="85"/>
    </row>
    <row r="27" spans="2:13" ht="15" x14ac:dyDescent="0.25">
      <c r="B27" s="81"/>
      <c r="F27" s="85"/>
      <c r="G27" s="85"/>
      <c r="H27" s="85"/>
      <c r="I27" s="85"/>
      <c r="K27" s="85"/>
    </row>
    <row r="28" spans="2:13" ht="15.75" x14ac:dyDescent="0.25">
      <c r="B28" s="81" t="s">
        <v>98</v>
      </c>
      <c r="F28" s="106"/>
      <c r="G28" s="85"/>
      <c r="H28" s="106"/>
      <c r="I28" s="85"/>
      <c r="K28" s="85"/>
    </row>
    <row r="29" spans="2:13" ht="15" x14ac:dyDescent="0.25">
      <c r="B29" s="95"/>
      <c r="F29" s="104">
        <f>IF(F28=42195,"Marathon",IF(F28=21097.5,"Halfmarathon",IF(F28=1609,"1 Mile",(F28))))</f>
        <v>0</v>
      </c>
      <c r="G29" s="85"/>
      <c r="H29" s="104">
        <f>IF(H28=42195,"Marathon",IF(H28=21097.5,"Halfmarathon",IF(H28=1609,"1 Mile",(H28))))</f>
        <v>0</v>
      </c>
      <c r="I29" s="85"/>
      <c r="K29" s="85"/>
    </row>
    <row r="30" spans="2:13" ht="7.5" customHeight="1" x14ac:dyDescent="0.25">
      <c r="B30" s="81"/>
      <c r="F30" s="85"/>
      <c r="G30" s="85"/>
      <c r="H30" s="85"/>
      <c r="I30" s="85"/>
      <c r="K30" s="85"/>
    </row>
    <row r="31" spans="2:13" ht="16.5" customHeight="1" x14ac:dyDescent="0.25">
      <c r="B31" s="81" t="s">
        <v>113</v>
      </c>
      <c r="D31" s="91"/>
      <c r="F31" s="107"/>
      <c r="G31" s="85"/>
      <c r="H31" s="107"/>
      <c r="I31" s="85"/>
      <c r="K31" s="85"/>
    </row>
    <row r="32" spans="2:13" ht="16.5" customHeight="1" x14ac:dyDescent="0.25">
      <c r="B32" s="81" t="s">
        <v>109</v>
      </c>
      <c r="D32" s="92"/>
      <c r="F32" s="108" t="str">
        <f>IFERROR(F31/F28," ")</f>
        <v xml:space="preserve"> </v>
      </c>
      <c r="G32" s="85"/>
      <c r="H32" s="108" t="str">
        <f>IFERROR(H31/H28," ")</f>
        <v xml:space="preserve"> </v>
      </c>
      <c r="I32" s="85"/>
      <c r="K32" s="85"/>
    </row>
    <row r="33" spans="2:13" ht="9" customHeight="1" x14ac:dyDescent="0.25">
      <c r="B33" s="81"/>
      <c r="F33" s="85"/>
      <c r="G33" s="85"/>
      <c r="H33" s="85"/>
      <c r="I33" s="85"/>
      <c r="K33" s="85"/>
    </row>
    <row r="34" spans="2:13" ht="16.5" customHeight="1" x14ac:dyDescent="0.25">
      <c r="B34" s="81" t="s">
        <v>99</v>
      </c>
      <c r="D34" s="81" t="s">
        <v>96</v>
      </c>
      <c r="F34" s="107"/>
      <c r="G34" s="85"/>
      <c r="H34" s="107"/>
      <c r="I34" s="85"/>
      <c r="K34" s="85"/>
    </row>
    <row r="35" spans="2:13" ht="16.5" customHeight="1" x14ac:dyDescent="0.25">
      <c r="B35" s="91"/>
      <c r="D35" s="81" t="s">
        <v>97</v>
      </c>
      <c r="F35" s="107"/>
      <c r="G35" s="85"/>
      <c r="H35" s="107"/>
      <c r="I35" s="85"/>
      <c r="K35" s="85"/>
    </row>
    <row r="36" spans="2:13" ht="16.5" customHeight="1" x14ac:dyDescent="0.25">
      <c r="B36" s="81" t="s">
        <v>108</v>
      </c>
      <c r="D36" s="92"/>
      <c r="F36" s="109" t="str">
        <f>IFERROR((F35-F34)/F28*1000,"")</f>
        <v/>
      </c>
      <c r="G36" s="85"/>
      <c r="H36" s="109" t="str">
        <f>IFERROR((H35-H34)/H28*1000,"")</f>
        <v/>
      </c>
      <c r="I36" s="85"/>
      <c r="J36" s="109" t="str">
        <f>IFERROR((J35-J34)/J28*1000,"")</f>
        <v/>
      </c>
      <c r="K36" s="85"/>
      <c r="L36" s="109" t="str">
        <f>IFERROR((L35-L34)/L28*1000,"")</f>
        <v/>
      </c>
    </row>
    <row r="37" spans="2:13" ht="9" customHeight="1" x14ac:dyDescent="0.25"/>
    <row r="38" spans="2:13" ht="15" customHeight="1" x14ac:dyDescent="0.25">
      <c r="B38" s="81" t="s">
        <v>137</v>
      </c>
      <c r="C38" s="97" t="s">
        <v>106</v>
      </c>
      <c r="F38" s="99"/>
      <c r="G38" s="85"/>
      <c r="H38" s="99"/>
      <c r="I38" s="85"/>
      <c r="K38" s="85"/>
    </row>
    <row r="39" spans="2:13" ht="9" customHeight="1" x14ac:dyDescent="0.25">
      <c r="B39" s="110"/>
    </row>
    <row r="40" spans="2:13" ht="15" x14ac:dyDescent="0.25">
      <c r="B40" s="81" t="s">
        <v>90</v>
      </c>
      <c r="C40" s="97" t="s">
        <v>107</v>
      </c>
      <c r="F40" s="99"/>
      <c r="G40" s="85"/>
      <c r="H40" s="99"/>
      <c r="I40" s="85"/>
      <c r="K40" s="85"/>
    </row>
    <row r="41" spans="2:13" ht="9" customHeight="1" x14ac:dyDescent="0.25">
      <c r="F41" s="85"/>
      <c r="G41" s="85"/>
      <c r="H41" s="85"/>
      <c r="I41" s="85"/>
      <c r="K41" s="85"/>
    </row>
    <row r="42" spans="2:13" ht="15" x14ac:dyDescent="0.25">
      <c r="B42" s="81" t="s">
        <v>89</v>
      </c>
      <c r="C42" s="97" t="s">
        <v>105</v>
      </c>
      <c r="F42" s="99"/>
      <c r="G42" s="85"/>
      <c r="H42" s="99"/>
      <c r="I42" s="85"/>
      <c r="K42" s="85"/>
    </row>
    <row r="43" spans="2:13" ht="10.5" customHeight="1" x14ac:dyDescent="0.25">
      <c r="F43" s="85"/>
      <c r="G43" s="85"/>
      <c r="H43" s="85"/>
      <c r="I43" s="85"/>
      <c r="J43" s="85"/>
      <c r="K43" s="85"/>
      <c r="L43" s="85"/>
    </row>
    <row r="44" spans="2:13" ht="15" customHeight="1" x14ac:dyDescent="0.25">
      <c r="B44" s="81" t="s">
        <v>114</v>
      </c>
      <c r="C44" s="246"/>
      <c r="D44" s="246"/>
      <c r="E44" s="246"/>
      <c r="F44" s="246"/>
      <c r="G44" s="246"/>
      <c r="H44" s="246"/>
      <c r="I44" s="246"/>
      <c r="J44" s="246"/>
      <c r="K44" s="246"/>
      <c r="L44" s="246"/>
    </row>
    <row r="45" spans="2:13" ht="15" customHeight="1" x14ac:dyDescent="0.25">
      <c r="B45" s="81"/>
      <c r="C45" s="246"/>
      <c r="D45" s="246"/>
      <c r="E45" s="246"/>
      <c r="F45" s="246"/>
      <c r="G45" s="246"/>
      <c r="H45" s="246"/>
      <c r="I45" s="246"/>
      <c r="J45" s="246"/>
      <c r="K45" s="246"/>
      <c r="L45" s="246"/>
    </row>
    <row r="46" spans="2:13" ht="15" customHeight="1" x14ac:dyDescent="0.25">
      <c r="B46" s="81"/>
      <c r="C46" s="246"/>
      <c r="D46" s="246"/>
      <c r="E46" s="246"/>
      <c r="F46" s="246"/>
      <c r="G46" s="246"/>
      <c r="H46" s="246"/>
      <c r="I46" s="246"/>
      <c r="J46" s="246"/>
      <c r="K46" s="246"/>
      <c r="L46" s="246"/>
    </row>
    <row r="47" spans="2:13" ht="15" x14ac:dyDescent="0.25">
      <c r="B47" s="81"/>
      <c r="C47" s="246"/>
      <c r="D47" s="246"/>
      <c r="E47" s="246"/>
      <c r="F47" s="246"/>
      <c r="G47" s="246"/>
      <c r="H47" s="246"/>
      <c r="I47" s="246"/>
      <c r="J47" s="246"/>
      <c r="K47" s="246"/>
      <c r="L47" s="246"/>
    </row>
    <row r="48" spans="2:13" ht="9.75" customHeight="1" x14ac:dyDescent="0.25">
      <c r="B48" s="81"/>
      <c r="F48" s="93"/>
      <c r="H48" s="93"/>
      <c r="J48" s="93"/>
      <c r="L48" s="93"/>
      <c r="M48" s="93"/>
    </row>
    <row r="49" spans="2:13" ht="15" x14ac:dyDescent="0.25">
      <c r="B49" s="81" t="s">
        <v>94</v>
      </c>
      <c r="D49" s="98"/>
    </row>
    <row r="50" spans="2:13" ht="6.75" customHeight="1" x14ac:dyDescent="0.25">
      <c r="B50" s="81"/>
      <c r="D50" s="85"/>
    </row>
    <row r="51" spans="2:13" ht="15" x14ac:dyDescent="0.25">
      <c r="B51" s="81" t="s">
        <v>101</v>
      </c>
      <c r="D51" s="98"/>
    </row>
    <row r="52" spans="2:13" ht="6.75" customHeight="1" x14ac:dyDescent="0.25">
      <c r="D52" s="85"/>
    </row>
    <row r="53" spans="2:13" ht="15" customHeight="1" x14ac:dyDescent="0.25">
      <c r="B53" s="81" t="s">
        <v>115</v>
      </c>
      <c r="C53" s="94" t="s">
        <v>111</v>
      </c>
      <c r="D53" s="99">
        <v>1</v>
      </c>
      <c r="E53" s="78" t="s">
        <v>92</v>
      </c>
    </row>
    <row r="54" spans="2:13" ht="15" customHeight="1" x14ac:dyDescent="0.25">
      <c r="C54" s="94" t="s">
        <v>111</v>
      </c>
      <c r="D54" s="105"/>
      <c r="E54" s="78" t="s">
        <v>102</v>
      </c>
    </row>
    <row r="55" spans="2:13" ht="3" customHeight="1" x14ac:dyDescent="0.25"/>
    <row r="56" spans="2:13" ht="15" customHeight="1" x14ac:dyDescent="0.25">
      <c r="B56" s="81" t="s">
        <v>58</v>
      </c>
    </row>
    <row r="57" spans="2:13" ht="46.5" customHeight="1" x14ac:dyDescent="0.25">
      <c r="B57" s="247" t="s">
        <v>95</v>
      </c>
      <c r="C57" s="247"/>
      <c r="D57" s="247"/>
      <c r="E57" s="247"/>
      <c r="F57" s="247"/>
      <c r="G57" s="247"/>
      <c r="H57" s="247"/>
      <c r="I57" s="247"/>
      <c r="J57" s="247"/>
      <c r="K57" s="247"/>
      <c r="L57" s="247"/>
      <c r="M57" s="93"/>
    </row>
    <row r="58" spans="2:13" ht="32.25" customHeight="1" x14ac:dyDescent="0.25">
      <c r="B58" s="247" t="s">
        <v>91</v>
      </c>
      <c r="C58" s="247"/>
      <c r="D58" s="247"/>
      <c r="E58" s="247"/>
      <c r="F58" s="247"/>
      <c r="G58" s="247"/>
      <c r="H58" s="247"/>
      <c r="I58" s="247"/>
      <c r="J58" s="247"/>
      <c r="K58" s="247"/>
      <c r="L58" s="247"/>
      <c r="M58" s="93"/>
    </row>
    <row r="59" spans="2:13" s="112" customFormat="1" ht="6" customHeight="1" x14ac:dyDescent="0.25">
      <c r="B59" s="113"/>
      <c r="C59" s="114"/>
      <c r="D59" s="114"/>
      <c r="E59" s="114"/>
      <c r="F59" s="114"/>
      <c r="G59" s="114"/>
      <c r="H59" s="114"/>
      <c r="I59" s="114"/>
      <c r="J59" s="114"/>
      <c r="K59" s="114"/>
      <c r="L59" s="114"/>
    </row>
    <row r="60" spans="2:13" ht="9" customHeight="1" x14ac:dyDescent="0.25">
      <c r="F60" s="78"/>
      <c r="H60" s="78"/>
      <c r="J60" s="78"/>
      <c r="L60" s="78"/>
    </row>
    <row r="61" spans="2:13" ht="15" customHeight="1" x14ac:dyDescent="0.25">
      <c r="B61" s="81" t="s">
        <v>103</v>
      </c>
      <c r="C61" s="221"/>
      <c r="E61" s="81" t="s">
        <v>83</v>
      </c>
      <c r="F61" s="221"/>
      <c r="J61" s="81" t="s">
        <v>138</v>
      </c>
      <c r="L61" s="87"/>
    </row>
    <row r="62" spans="2:13" ht="7.5" customHeight="1" x14ac:dyDescent="0.25">
      <c r="B62" s="81"/>
      <c r="C62" s="78"/>
      <c r="H62" s="78"/>
      <c r="J62" s="78"/>
    </row>
    <row r="63" spans="2:13" ht="15" customHeight="1" x14ac:dyDescent="0.25">
      <c r="B63" s="81" t="s">
        <v>85</v>
      </c>
      <c r="C63" s="87"/>
      <c r="E63" s="87"/>
      <c r="H63" s="87"/>
      <c r="L63" s="115"/>
    </row>
    <row r="64" spans="2:13" ht="6.75" customHeight="1" x14ac:dyDescent="0.25">
      <c r="B64" s="81"/>
      <c r="D64" s="78"/>
      <c r="H64" s="78"/>
      <c r="J64" s="78"/>
    </row>
    <row r="65" spans="2:13" ht="10.5" customHeight="1" x14ac:dyDescent="0.25">
      <c r="B65" s="81"/>
      <c r="D65" s="78"/>
      <c r="J65" s="78"/>
    </row>
    <row r="66" spans="2:13" ht="15" customHeight="1" x14ac:dyDescent="0.25">
      <c r="B66" s="81" t="s">
        <v>136</v>
      </c>
      <c r="C66" s="221"/>
      <c r="E66" s="81" t="s">
        <v>83</v>
      </c>
      <c r="F66" s="222"/>
      <c r="J66" s="81" t="s">
        <v>138</v>
      </c>
      <c r="L66" s="87"/>
    </row>
    <row r="67" spans="2:13" ht="6.75" customHeight="1" x14ac:dyDescent="0.25">
      <c r="B67" s="82"/>
      <c r="C67" s="83"/>
      <c r="D67" s="83"/>
      <c r="E67" s="83"/>
      <c r="F67" s="83"/>
      <c r="G67" s="83"/>
      <c r="H67" s="83"/>
      <c r="I67" s="83"/>
      <c r="J67" s="83"/>
      <c r="K67" s="83"/>
      <c r="L67" s="83"/>
    </row>
    <row r="68" spans="2:13" ht="6.75" customHeight="1" x14ac:dyDescent="0.25">
      <c r="F68" s="78"/>
      <c r="H68" s="78"/>
      <c r="J68" s="78"/>
      <c r="L68" s="78"/>
    </row>
    <row r="69" spans="2:13" ht="15" customHeight="1" x14ac:dyDescent="0.25">
      <c r="B69" s="81" t="s">
        <v>104</v>
      </c>
      <c r="C69" s="246"/>
      <c r="D69" s="246"/>
      <c r="E69" s="246"/>
      <c r="F69" s="246"/>
      <c r="G69" s="246"/>
      <c r="H69" s="246"/>
      <c r="I69" s="246"/>
      <c r="J69" s="246"/>
      <c r="K69" s="246"/>
      <c r="L69" s="246"/>
    </row>
    <row r="70" spans="2:13" ht="15" customHeight="1" x14ac:dyDescent="0.25">
      <c r="B70" s="81"/>
      <c r="C70" s="246"/>
      <c r="D70" s="246"/>
      <c r="E70" s="246"/>
      <c r="F70" s="246"/>
      <c r="G70" s="246"/>
      <c r="H70" s="246"/>
      <c r="I70" s="246"/>
      <c r="J70" s="246"/>
      <c r="K70" s="246"/>
      <c r="L70" s="246"/>
    </row>
    <row r="71" spans="2:13" ht="15" customHeight="1" x14ac:dyDescent="0.25">
      <c r="B71" s="81" t="s">
        <v>58</v>
      </c>
    </row>
    <row r="72" spans="2:13" ht="78" customHeight="1" x14ac:dyDescent="0.25">
      <c r="B72" s="247" t="s">
        <v>112</v>
      </c>
      <c r="C72" s="247"/>
      <c r="D72" s="247"/>
      <c r="E72" s="247"/>
      <c r="F72" s="247"/>
      <c r="G72" s="247"/>
      <c r="H72" s="247"/>
      <c r="I72" s="247"/>
      <c r="J72" s="247"/>
      <c r="K72" s="247"/>
      <c r="L72" s="247"/>
      <c r="M72" s="100"/>
    </row>
  </sheetData>
  <sheetProtection sheet="1" objects="1" scenarios="1"/>
  <mergeCells count="12">
    <mergeCell ref="C46:L46"/>
    <mergeCell ref="D2:L3"/>
    <mergeCell ref="D4:L7"/>
    <mergeCell ref="D9:L9"/>
    <mergeCell ref="C44:L44"/>
    <mergeCell ref="C45:L45"/>
    <mergeCell ref="C69:L69"/>
    <mergeCell ref="C70:L70"/>
    <mergeCell ref="B72:L72"/>
    <mergeCell ref="C47:L47"/>
    <mergeCell ref="B57:L57"/>
    <mergeCell ref="B58:L58"/>
  </mergeCells>
  <conditionalFormatting sqref="C13 B15:C15 C19 C23 J60 E61:E62 L60">
    <cfRule type="cellIs" dxfId="160" priority="35" operator="greaterThan">
      <formula>0</formula>
    </cfRule>
  </conditionalFormatting>
  <conditionalFormatting sqref="C13 B15:C15 C19 J21:J23 M21:M23 C23 H60 J60 F60:F61 E61:E62 C61:C63 H62:H64 D64:E65 C66">
    <cfRule type="cellIs" dxfId="159" priority="16" operator="greaterThan">
      <formula>0</formula>
    </cfRule>
  </conditionalFormatting>
  <conditionalFormatting sqref="C17 E17:F17 H17 J17">
    <cfRule type="cellIs" dxfId="158" priority="56" operator="greaterThan">
      <formula>0</formula>
    </cfRule>
    <cfRule type="cellIs" dxfId="157" priority="57" operator="greaterThan">
      <formula>0</formula>
    </cfRule>
  </conditionalFormatting>
  <conditionalFormatting sqref="C26">
    <cfRule type="cellIs" dxfId="156" priority="51" operator="greaterThan">
      <formula>0</formula>
    </cfRule>
  </conditionalFormatting>
  <conditionalFormatting sqref="C44:C47">
    <cfRule type="cellIs" dxfId="155" priority="8" operator="greaterThan">
      <formula>0</formula>
    </cfRule>
  </conditionalFormatting>
  <conditionalFormatting sqref="C69:C70">
    <cfRule type="cellIs" dxfId="154" priority="9" operator="greaterThan">
      <formula>0</formula>
    </cfRule>
  </conditionalFormatting>
  <conditionalFormatting sqref="D51:E51">
    <cfRule type="cellIs" dxfId="153" priority="31" operator="greaterThan">
      <formula>0</formula>
    </cfRule>
  </conditionalFormatting>
  <conditionalFormatting sqref="F19 C63 H63">
    <cfRule type="cellIs" priority="41" operator="greaterThan">
      <formula>0</formula>
    </cfRule>
  </conditionalFormatting>
  <conditionalFormatting sqref="F21 E22:E23">
    <cfRule type="cellIs" dxfId="152" priority="53" operator="greaterThan">
      <formula>0</formula>
    </cfRule>
    <cfRule type="cellIs" priority="54" operator="greaterThan">
      <formula>0</formula>
    </cfRule>
  </conditionalFormatting>
  <conditionalFormatting sqref="F23">
    <cfRule type="cellIs" dxfId="151" priority="32" operator="greaterThan">
      <formula>0</formula>
    </cfRule>
    <cfRule type="cellIs" dxfId="150" priority="33" operator="greaterThan">
      <formula>0</formula>
    </cfRule>
  </conditionalFormatting>
  <conditionalFormatting sqref="F26">
    <cfRule type="cellIs" dxfId="149" priority="38" operator="greaterThan">
      <formula>0</formula>
    </cfRule>
  </conditionalFormatting>
  <conditionalFormatting sqref="F28">
    <cfRule type="cellIs" dxfId="148" priority="46" operator="greaterThan">
      <formula>0</formula>
    </cfRule>
  </conditionalFormatting>
  <conditionalFormatting sqref="F31:F32">
    <cfRule type="cellIs" dxfId="147" priority="45" operator="greaterThan">
      <formula>0</formula>
    </cfRule>
  </conditionalFormatting>
  <conditionalFormatting sqref="F34:F35">
    <cfRule type="cellIs" dxfId="146" priority="29" operator="greaterThan">
      <formula>0</formula>
    </cfRule>
  </conditionalFormatting>
  <conditionalFormatting sqref="F38">
    <cfRule type="cellIs" dxfId="145" priority="49" operator="greaterThan">
      <formula>0</formula>
    </cfRule>
  </conditionalFormatting>
  <conditionalFormatting sqref="F40">
    <cfRule type="cellIs" dxfId="144" priority="47" operator="greaterThan">
      <formula>0</formula>
    </cfRule>
  </conditionalFormatting>
  <conditionalFormatting sqref="F42">
    <cfRule type="cellIs" dxfId="143" priority="48" operator="greaterThan">
      <formula>0</formula>
    </cfRule>
  </conditionalFormatting>
  <conditionalFormatting sqref="F60:F61 C61:C62 H64 D64:E65 C66">
    <cfRule type="cellIs" dxfId="142" priority="43" operator="greaterThan">
      <formula>0</formula>
    </cfRule>
  </conditionalFormatting>
  <conditionalFormatting sqref="F68">
    <cfRule type="cellIs" dxfId="141" priority="14" operator="greaterThan">
      <formula>0</formula>
    </cfRule>
    <cfRule type="cellIs" dxfId="140" priority="15" operator="greaterThan">
      <formula>0</formula>
    </cfRule>
  </conditionalFormatting>
  <conditionalFormatting sqref="H13">
    <cfRule type="cellIs" dxfId="139" priority="42" operator="greaterThan">
      <formula>0</formula>
    </cfRule>
    <cfRule type="cellIs" dxfId="138" priority="58" operator="greaterThan">
      <formula>0</formula>
    </cfRule>
  </conditionalFormatting>
  <conditionalFormatting sqref="H28">
    <cfRule type="cellIs" dxfId="137" priority="18" operator="greaterThan">
      <formula>0</formula>
    </cfRule>
  </conditionalFormatting>
  <conditionalFormatting sqref="H31:H32">
    <cfRule type="cellIs" dxfId="136" priority="25" operator="greaterThan">
      <formula>0</formula>
    </cfRule>
  </conditionalFormatting>
  <conditionalFormatting sqref="H34:H35">
    <cfRule type="cellIs" dxfId="135" priority="24" operator="greaterThan">
      <formula>0</formula>
    </cfRule>
  </conditionalFormatting>
  <conditionalFormatting sqref="H38">
    <cfRule type="cellIs" dxfId="134" priority="28" operator="greaterThan">
      <formula>0</formula>
    </cfRule>
  </conditionalFormatting>
  <conditionalFormatting sqref="H40">
    <cfRule type="cellIs" dxfId="133" priority="26" operator="greaterThan">
      <formula>0</formula>
    </cfRule>
  </conditionalFormatting>
  <conditionalFormatting sqref="H42">
    <cfRule type="cellIs" dxfId="132" priority="27" operator="greaterThan">
      <formula>0</formula>
    </cfRule>
  </conditionalFormatting>
  <conditionalFormatting sqref="H48 J48 L48:M48">
    <cfRule type="cellIs" dxfId="131" priority="50" operator="greaterThan">
      <formula>0</formula>
    </cfRule>
  </conditionalFormatting>
  <conditionalFormatting sqref="H60 H62">
    <cfRule type="cellIs" dxfId="130" priority="44" operator="greaterThan">
      <formula>0</formula>
    </cfRule>
  </conditionalFormatting>
  <conditionalFormatting sqref="H68">
    <cfRule type="cellIs" dxfId="129" priority="12" operator="greaterThan">
      <formula>0</formula>
    </cfRule>
    <cfRule type="cellIs" dxfId="128" priority="13" operator="greaterThan">
      <formula>0</formula>
    </cfRule>
  </conditionalFormatting>
  <conditionalFormatting sqref="J13 F19 F48 D49:E49 D53:E54">
    <cfRule type="cellIs" dxfId="127" priority="40" operator="greaterThan">
      <formula>0</formula>
    </cfRule>
  </conditionalFormatting>
  <conditionalFormatting sqref="J15">
    <cfRule type="cellIs" dxfId="126" priority="36" operator="greaterThan">
      <formula>0</formula>
    </cfRule>
    <cfRule type="cellIs" dxfId="125" priority="37" operator="greaterThan">
      <formula>0</formula>
    </cfRule>
  </conditionalFormatting>
  <conditionalFormatting sqref="J19">
    <cfRule type="cellIs" dxfId="124" priority="39" operator="greaterThan">
      <formula>0</formula>
    </cfRule>
  </conditionalFormatting>
  <conditionalFormatting sqref="J62 J64:J65">
    <cfRule type="cellIs" dxfId="123" priority="4" operator="greaterThan">
      <formula>0</formula>
    </cfRule>
  </conditionalFormatting>
  <conditionalFormatting sqref="J62">
    <cfRule type="cellIs" dxfId="122" priority="6" operator="greaterThan">
      <formula>0</formula>
    </cfRule>
  </conditionalFormatting>
  <conditionalFormatting sqref="J64:J65">
    <cfRule type="cellIs" dxfId="121" priority="5" operator="greaterThan">
      <formula>0</formula>
    </cfRule>
  </conditionalFormatting>
  <conditionalFormatting sqref="J68 L68">
    <cfRule type="cellIs" dxfId="120" priority="10" operator="greaterThan">
      <formula>0</formula>
    </cfRule>
    <cfRule type="cellIs" dxfId="119" priority="11" operator="greaterThan">
      <formula>0</formula>
    </cfRule>
  </conditionalFormatting>
  <conditionalFormatting sqref="L60:L61">
    <cfRule type="cellIs" dxfId="118" priority="3" operator="greaterThan">
      <formula>0</formula>
    </cfRule>
  </conditionalFormatting>
  <conditionalFormatting sqref="L63">
    <cfRule type="cellIs" dxfId="117" priority="2" operator="greaterThan">
      <formula>0</formula>
    </cfRule>
  </conditionalFormatting>
  <conditionalFormatting sqref="L66">
    <cfRule type="cellIs" dxfId="116" priority="1" operator="greaterThan">
      <formula>0</formula>
    </cfRule>
  </conditionalFormatting>
  <dataValidations count="4">
    <dataValidation type="list" allowBlank="1" showInputMessage="1" showErrorMessage="1" sqref="F23 C23" xr:uid="{F2267A37-07D7-4C21-A7E1-28886A8DC91C}">
      <formula1>"yes, no, -"</formula1>
    </dataValidation>
    <dataValidation type="list" allowBlank="1" showInputMessage="1" showErrorMessage="1" sqref="C26" xr:uid="{1DE8B710-859A-409E-AE15-897AC9C8973B}">
      <formula1>"New measurement, Addition measurement datet from, Control measurement"</formula1>
    </dataValidation>
    <dataValidation type="list" allowBlank="1" showInputMessage="1" showErrorMessage="1" sqref="L66" xr:uid="{B4F1EA11-9561-4288-83DF-C4BDCA67F879}">
      <formula1>"[Grade A],[Grade B],local [Grade C]"</formula1>
    </dataValidation>
    <dataValidation type="list" allowBlank="1" showInputMessage="1" showErrorMessage="1" sqref="K61:L61" xr:uid="{499E3A34-4B65-4C73-8052-D0DBDA2D3F42}">
      <formula1>"[Grade A],[Grade B]"</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&amp;CWA COURSE MEASUREMENT • report form 1-24.9 • © GCRCM • Copyright reserved!&amp;RPage 1</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60486-616D-451E-ABCD-8106F74C30FB}">
  <sheetPr>
    <pageSetUpPr fitToPage="1"/>
  </sheetPr>
  <dimension ref="B1:Q72"/>
  <sheetViews>
    <sheetView topLeftCell="A9" zoomScaleNormal="100" zoomScaleSheetLayoutView="100" workbookViewId="0">
      <selection activeCell="C13" sqref="C13"/>
    </sheetView>
  </sheetViews>
  <sheetFormatPr baseColWidth="10" defaultRowHeight="14.25" x14ac:dyDescent="0.25"/>
  <cols>
    <col min="1" max="1" width="2.85546875" style="79" customWidth="1"/>
    <col min="2" max="2" width="20.5703125" style="78" customWidth="1"/>
    <col min="3" max="3" width="14.140625" style="79" customWidth="1"/>
    <col min="4" max="4" width="12.85546875" style="79" customWidth="1"/>
    <col min="5" max="5" width="9.28515625" style="79" customWidth="1"/>
    <col min="6" max="6" width="15.7109375" style="79" customWidth="1"/>
    <col min="7" max="7" width="0.85546875" style="79" customWidth="1"/>
    <col min="8" max="8" width="15.7109375" style="79" customWidth="1"/>
    <col min="9" max="9" width="0.85546875" style="79" customWidth="1"/>
    <col min="10" max="10" width="15.7109375" style="79" customWidth="1"/>
    <col min="11" max="11" width="0.85546875" style="79" customWidth="1"/>
    <col min="12" max="12" width="15.7109375" style="79" customWidth="1"/>
    <col min="13" max="13" width="3.28515625" style="79" customWidth="1"/>
    <col min="14" max="16384" width="11.42578125" style="79"/>
  </cols>
  <sheetData>
    <row r="1" spans="2:17" ht="9" customHeight="1" x14ac:dyDescent="0.25"/>
    <row r="2" spans="2:17" ht="14.25" customHeight="1" x14ac:dyDescent="0.25">
      <c r="D2" s="248" t="s">
        <v>79</v>
      </c>
      <c r="E2" s="248"/>
      <c r="F2" s="248"/>
      <c r="G2" s="248"/>
      <c r="H2" s="248"/>
      <c r="I2" s="248"/>
      <c r="J2" s="248"/>
      <c r="K2" s="248"/>
      <c r="L2" s="248"/>
      <c r="M2" s="101"/>
    </row>
    <row r="3" spans="2:17" ht="31.5" customHeight="1" x14ac:dyDescent="0.25">
      <c r="D3" s="248"/>
      <c r="E3" s="248"/>
      <c r="F3" s="248"/>
      <c r="G3" s="248"/>
      <c r="H3" s="248"/>
      <c r="I3" s="248"/>
      <c r="J3" s="248"/>
      <c r="K3" s="248"/>
      <c r="L3" s="248"/>
      <c r="M3" s="101"/>
    </row>
    <row r="4" spans="2:17" ht="18.75" customHeight="1" x14ac:dyDescent="0.25">
      <c r="D4" s="249" t="s">
        <v>80</v>
      </c>
      <c r="E4" s="249"/>
      <c r="F4" s="249"/>
      <c r="G4" s="249"/>
      <c r="H4" s="249"/>
      <c r="I4" s="249"/>
      <c r="J4" s="249"/>
      <c r="K4" s="249"/>
      <c r="L4" s="249"/>
      <c r="M4" s="102"/>
    </row>
    <row r="5" spans="2:17" ht="9.75" customHeight="1" x14ac:dyDescent="0.25">
      <c r="D5" s="249"/>
      <c r="E5" s="249"/>
      <c r="F5" s="249"/>
      <c r="G5" s="249"/>
      <c r="H5" s="249"/>
      <c r="I5" s="249"/>
      <c r="J5" s="249"/>
      <c r="K5" s="249"/>
      <c r="L5" s="249"/>
      <c r="M5" s="102"/>
    </row>
    <row r="6" spans="2:17" ht="15" customHeight="1" x14ac:dyDescent="0.25">
      <c r="D6" s="249"/>
      <c r="E6" s="249"/>
      <c r="F6" s="249"/>
      <c r="G6" s="249"/>
      <c r="H6" s="249"/>
      <c r="I6" s="249"/>
      <c r="J6" s="249"/>
      <c r="K6" s="249"/>
      <c r="L6" s="249"/>
      <c r="M6" s="102"/>
    </row>
    <row r="7" spans="2:17" ht="15" customHeight="1" x14ac:dyDescent="0.25">
      <c r="D7" s="249"/>
      <c r="E7" s="249"/>
      <c r="F7" s="249"/>
      <c r="G7" s="249"/>
      <c r="H7" s="249"/>
      <c r="I7" s="249"/>
      <c r="J7" s="249"/>
      <c r="K7" s="249"/>
      <c r="L7" s="249"/>
    </row>
    <row r="8" spans="2:17" ht="15" customHeight="1" x14ac:dyDescent="0.25">
      <c r="M8" s="103"/>
      <c r="N8" s="80"/>
      <c r="O8" s="80"/>
      <c r="P8" s="80"/>
      <c r="Q8" s="80"/>
    </row>
    <row r="9" spans="2:17" x14ac:dyDescent="0.25">
      <c r="D9" s="250" t="s">
        <v>110</v>
      </c>
      <c r="E9" s="250"/>
      <c r="F9" s="250"/>
      <c r="G9" s="250"/>
      <c r="H9" s="250"/>
      <c r="I9" s="250"/>
      <c r="J9" s="250"/>
      <c r="K9" s="250"/>
      <c r="L9" s="250"/>
    </row>
    <row r="10" spans="2:17" ht="6" customHeight="1" x14ac:dyDescent="0.25">
      <c r="B10" s="82"/>
      <c r="C10" s="83"/>
      <c r="D10" s="83"/>
      <c r="E10" s="83"/>
      <c r="F10" s="83"/>
      <c r="G10" s="83"/>
      <c r="H10" s="83"/>
      <c r="I10" s="83"/>
      <c r="J10" s="83"/>
      <c r="K10" s="83"/>
      <c r="L10" s="83"/>
    </row>
    <row r="11" spans="2:17" ht="16.5" customHeight="1" x14ac:dyDescent="0.25">
      <c r="B11" s="111" t="s">
        <v>100</v>
      </c>
    </row>
    <row r="12" spans="2:17" ht="12" customHeight="1" x14ac:dyDescent="0.25">
      <c r="B12" s="81"/>
    </row>
    <row r="13" spans="2:17" s="85" customFormat="1" ht="16.5" customHeight="1" x14ac:dyDescent="0.25">
      <c r="B13" s="84" t="s">
        <v>93</v>
      </c>
      <c r="C13" s="86"/>
      <c r="H13" s="96" t="s">
        <v>82</v>
      </c>
      <c r="J13" s="98"/>
    </row>
    <row r="14" spans="2:17" s="85" customFormat="1" ht="12.75" customHeight="1" x14ac:dyDescent="0.25">
      <c r="B14" s="84"/>
    </row>
    <row r="15" spans="2:17" s="85" customFormat="1" ht="16.5" customHeight="1" x14ac:dyDescent="0.25">
      <c r="B15" s="84" t="s">
        <v>81</v>
      </c>
      <c r="C15" s="99"/>
      <c r="H15" s="84" t="s">
        <v>83</v>
      </c>
      <c r="J15" s="99"/>
    </row>
    <row r="16" spans="2:17" ht="12" customHeight="1" x14ac:dyDescent="0.25">
      <c r="B16" s="81"/>
    </row>
    <row r="17" spans="2:13" ht="16.5" customHeight="1" x14ac:dyDescent="0.25">
      <c r="B17" s="84" t="s">
        <v>84</v>
      </c>
      <c r="C17" s="87"/>
      <c r="F17" s="89"/>
      <c r="H17" s="89"/>
      <c r="J17" s="89"/>
    </row>
    <row r="18" spans="2:13" ht="12" customHeight="1" x14ac:dyDescent="0.25">
      <c r="B18" s="81"/>
    </row>
    <row r="19" spans="2:13" ht="16.5" customHeight="1" x14ac:dyDescent="0.25">
      <c r="B19" s="84" t="s">
        <v>85</v>
      </c>
      <c r="C19" s="87"/>
      <c r="F19" s="115"/>
      <c r="J19" s="99"/>
      <c r="M19" s="88"/>
    </row>
    <row r="20" spans="2:13" ht="9" customHeight="1" x14ac:dyDescent="0.25">
      <c r="B20" s="81"/>
    </row>
    <row r="21" spans="2:13" ht="16.5" customHeight="1" x14ac:dyDescent="0.25">
      <c r="F21" s="115"/>
      <c r="J21" s="99"/>
      <c r="M21" s="88"/>
    </row>
    <row r="22" spans="2:13" ht="9" customHeight="1" x14ac:dyDescent="0.25">
      <c r="B22" s="81"/>
    </row>
    <row r="23" spans="2:13" ht="15.75" x14ac:dyDescent="0.25">
      <c r="B23" s="84" t="s">
        <v>86</v>
      </c>
      <c r="C23" s="87"/>
      <c r="E23" s="96" t="s">
        <v>87</v>
      </c>
      <c r="F23" s="116"/>
    </row>
    <row r="24" spans="2:13" ht="9" customHeight="1" x14ac:dyDescent="0.25">
      <c r="B24" s="90"/>
      <c r="C24" s="83"/>
      <c r="D24" s="83"/>
      <c r="E24" s="83"/>
      <c r="F24" s="83"/>
      <c r="G24" s="83"/>
      <c r="H24" s="83"/>
      <c r="I24" s="83"/>
      <c r="J24" s="83"/>
      <c r="K24" s="83"/>
      <c r="L24" s="83"/>
    </row>
    <row r="25" spans="2:13" ht="9" customHeight="1" x14ac:dyDescent="0.25">
      <c r="B25" s="81"/>
    </row>
    <row r="26" spans="2:13" ht="15" x14ac:dyDescent="0.25">
      <c r="B26" s="81" t="s">
        <v>88</v>
      </c>
      <c r="C26" s="99"/>
      <c r="F26" s="98"/>
      <c r="G26" s="85"/>
      <c r="H26" s="85"/>
      <c r="I26" s="85"/>
      <c r="J26" s="85"/>
      <c r="K26" s="85"/>
    </row>
    <row r="27" spans="2:13" ht="15" x14ac:dyDescent="0.25">
      <c r="B27" s="81"/>
      <c r="F27" s="85"/>
      <c r="G27" s="85"/>
      <c r="H27" s="85"/>
      <c r="I27" s="85"/>
      <c r="J27" s="85"/>
      <c r="K27" s="85"/>
    </row>
    <row r="28" spans="2:13" ht="15.75" x14ac:dyDescent="0.25">
      <c r="B28" s="81" t="s">
        <v>98</v>
      </c>
      <c r="F28" s="106"/>
      <c r="G28" s="85"/>
      <c r="H28" s="106"/>
      <c r="I28" s="85"/>
      <c r="J28" s="106"/>
      <c r="K28" s="85"/>
    </row>
    <row r="29" spans="2:13" ht="15" x14ac:dyDescent="0.25">
      <c r="B29" s="95"/>
      <c r="F29" s="104">
        <f>IF(F28=42195,"Marathon",IF(F28=21097.5,"Halfmarathon",IF(F28=1609,"1 Mile",(F28))))</f>
        <v>0</v>
      </c>
      <c r="G29" s="85"/>
      <c r="H29" s="104">
        <f>IF(H28=42195,"Marathon",IF(H28=21097.5,"Halfmarathon",IF(H28=1609,"1 Mile",(H28))))</f>
        <v>0</v>
      </c>
      <c r="I29" s="85"/>
      <c r="J29" s="104">
        <f>IF(J28=42195,"Marathon",IF(J28=21097.5,"Halfmarathon",IF(J28=1609,"1 Mile",(J28))))</f>
        <v>0</v>
      </c>
      <c r="K29" s="85"/>
    </row>
    <row r="30" spans="2:13" ht="7.5" customHeight="1" x14ac:dyDescent="0.25">
      <c r="B30" s="81"/>
      <c r="F30" s="85"/>
      <c r="G30" s="85"/>
      <c r="H30" s="85"/>
      <c r="I30" s="85"/>
      <c r="J30" s="85"/>
      <c r="K30" s="85"/>
    </row>
    <row r="31" spans="2:13" ht="16.5" customHeight="1" x14ac:dyDescent="0.25">
      <c r="B31" s="81" t="s">
        <v>113</v>
      </c>
      <c r="D31" s="91"/>
      <c r="F31" s="107"/>
      <c r="G31" s="85"/>
      <c r="H31" s="107"/>
      <c r="I31" s="85"/>
      <c r="J31" s="107"/>
      <c r="K31" s="85"/>
    </row>
    <row r="32" spans="2:13" ht="16.5" customHeight="1" x14ac:dyDescent="0.25">
      <c r="B32" s="81" t="s">
        <v>109</v>
      </c>
      <c r="D32" s="92"/>
      <c r="F32" s="108" t="str">
        <f>IFERROR(F31/F28," ")</f>
        <v xml:space="preserve"> </v>
      </c>
      <c r="G32" s="85"/>
      <c r="H32" s="108" t="str">
        <f>IFERROR(H31/H28," ")</f>
        <v xml:space="preserve"> </v>
      </c>
      <c r="I32" s="85"/>
      <c r="J32" s="108" t="str">
        <f>IFERROR(J31/J28," ")</f>
        <v xml:space="preserve"> </v>
      </c>
      <c r="K32" s="85"/>
    </row>
    <row r="33" spans="2:13" ht="9" customHeight="1" x14ac:dyDescent="0.25">
      <c r="B33" s="81"/>
      <c r="F33" s="85"/>
      <c r="G33" s="85"/>
      <c r="H33" s="85"/>
      <c r="I33" s="85"/>
      <c r="J33" s="85"/>
      <c r="K33" s="85"/>
    </row>
    <row r="34" spans="2:13" ht="16.5" customHeight="1" x14ac:dyDescent="0.25">
      <c r="B34" s="81" t="s">
        <v>99</v>
      </c>
      <c r="D34" s="81" t="s">
        <v>96</v>
      </c>
      <c r="F34" s="107"/>
      <c r="G34" s="85"/>
      <c r="H34" s="107"/>
      <c r="I34" s="85"/>
      <c r="J34" s="107"/>
      <c r="K34" s="85"/>
    </row>
    <row r="35" spans="2:13" ht="16.5" customHeight="1" x14ac:dyDescent="0.25">
      <c r="B35" s="91"/>
      <c r="D35" s="81" t="s">
        <v>97</v>
      </c>
      <c r="F35" s="107"/>
      <c r="G35" s="85"/>
      <c r="H35" s="107"/>
      <c r="I35" s="85"/>
      <c r="J35" s="107"/>
      <c r="K35" s="85"/>
    </row>
    <row r="36" spans="2:13" ht="16.5" customHeight="1" x14ac:dyDescent="0.25">
      <c r="B36" s="81" t="s">
        <v>108</v>
      </c>
      <c r="D36" s="92"/>
      <c r="F36" s="109" t="str">
        <f>IFERROR((F35-F34)/F28*1000,"")</f>
        <v/>
      </c>
      <c r="G36" s="85"/>
      <c r="H36" s="109" t="str">
        <f>IFERROR((H35-H34)/H28*1000,"")</f>
        <v/>
      </c>
      <c r="I36" s="85"/>
      <c r="J36" s="109" t="str">
        <f>IFERROR((J35-J34)/J28*1000,"")</f>
        <v/>
      </c>
      <c r="K36" s="85"/>
      <c r="L36" s="109" t="str">
        <f>IFERROR((L35-L34)/L28*1000,"")</f>
        <v/>
      </c>
    </row>
    <row r="37" spans="2:13" ht="9" customHeight="1" x14ac:dyDescent="0.25"/>
    <row r="38" spans="2:13" ht="15" customHeight="1" x14ac:dyDescent="0.25">
      <c r="B38" s="81" t="s">
        <v>137</v>
      </c>
      <c r="C38" s="97" t="s">
        <v>106</v>
      </c>
      <c r="F38" s="99"/>
      <c r="G38" s="85"/>
      <c r="H38" s="99"/>
      <c r="I38" s="85"/>
      <c r="J38" s="99"/>
      <c r="K38" s="85"/>
    </row>
    <row r="39" spans="2:13" ht="9" customHeight="1" x14ac:dyDescent="0.25">
      <c r="B39" s="110"/>
    </row>
    <row r="40" spans="2:13" ht="15" x14ac:dyDescent="0.25">
      <c r="B40" s="81" t="s">
        <v>90</v>
      </c>
      <c r="C40" s="97" t="s">
        <v>107</v>
      </c>
      <c r="F40" s="99"/>
      <c r="G40" s="85"/>
      <c r="H40" s="99"/>
      <c r="I40" s="85"/>
      <c r="J40" s="99"/>
      <c r="K40" s="85"/>
    </row>
    <row r="41" spans="2:13" ht="9" customHeight="1" x14ac:dyDescent="0.25">
      <c r="F41" s="85"/>
      <c r="G41" s="85"/>
      <c r="H41" s="85"/>
      <c r="I41" s="85"/>
      <c r="J41" s="85"/>
      <c r="K41" s="85"/>
    </row>
    <row r="42" spans="2:13" ht="15" x14ac:dyDescent="0.25">
      <c r="B42" s="81" t="s">
        <v>89</v>
      </c>
      <c r="C42" s="97" t="s">
        <v>105</v>
      </c>
      <c r="F42" s="99"/>
      <c r="G42" s="85"/>
      <c r="H42" s="99"/>
      <c r="I42" s="85"/>
      <c r="J42" s="99"/>
      <c r="K42" s="85"/>
    </row>
    <row r="43" spans="2:13" ht="10.5" customHeight="1" x14ac:dyDescent="0.25">
      <c r="F43" s="85"/>
      <c r="G43" s="85"/>
      <c r="H43" s="85"/>
      <c r="I43" s="85"/>
      <c r="J43" s="85"/>
      <c r="K43" s="85"/>
      <c r="L43" s="85"/>
    </row>
    <row r="44" spans="2:13" ht="15" customHeight="1" x14ac:dyDescent="0.25">
      <c r="B44" s="81" t="s">
        <v>114</v>
      </c>
      <c r="C44" s="246"/>
      <c r="D44" s="246"/>
      <c r="E44" s="246"/>
      <c r="F44" s="246"/>
      <c r="G44" s="246"/>
      <c r="H44" s="246"/>
      <c r="I44" s="246"/>
      <c r="J44" s="246"/>
      <c r="K44" s="246"/>
      <c r="L44" s="246"/>
    </row>
    <row r="45" spans="2:13" ht="15" customHeight="1" x14ac:dyDescent="0.25">
      <c r="B45" s="81"/>
      <c r="C45" s="246"/>
      <c r="D45" s="246"/>
      <c r="E45" s="246"/>
      <c r="F45" s="246"/>
      <c r="G45" s="246"/>
      <c r="H45" s="246"/>
      <c r="I45" s="246"/>
      <c r="J45" s="246"/>
      <c r="K45" s="246"/>
      <c r="L45" s="246"/>
    </row>
    <row r="46" spans="2:13" ht="15" customHeight="1" x14ac:dyDescent="0.25">
      <c r="B46" s="81"/>
      <c r="C46" s="246"/>
      <c r="D46" s="246"/>
      <c r="E46" s="246"/>
      <c r="F46" s="246"/>
      <c r="G46" s="246"/>
      <c r="H46" s="246"/>
      <c r="I46" s="246"/>
      <c r="J46" s="246"/>
      <c r="K46" s="246"/>
      <c r="L46" s="246"/>
    </row>
    <row r="47" spans="2:13" ht="15" x14ac:dyDescent="0.25">
      <c r="B47" s="81"/>
      <c r="C47" s="246"/>
      <c r="D47" s="246"/>
      <c r="E47" s="246"/>
      <c r="F47" s="246"/>
      <c r="G47" s="246"/>
      <c r="H47" s="246"/>
      <c r="I47" s="246"/>
      <c r="J47" s="246"/>
      <c r="K47" s="246"/>
      <c r="L47" s="246"/>
    </row>
    <row r="48" spans="2:13" ht="9.75" customHeight="1" x14ac:dyDescent="0.25">
      <c r="B48" s="81"/>
      <c r="F48" s="93"/>
      <c r="H48" s="93"/>
      <c r="J48" s="93"/>
      <c r="L48" s="93"/>
      <c r="M48" s="93"/>
    </row>
    <row r="49" spans="2:13" ht="15" x14ac:dyDescent="0.25">
      <c r="B49" s="81" t="s">
        <v>94</v>
      </c>
      <c r="D49" s="98"/>
    </row>
    <row r="50" spans="2:13" ht="6.75" customHeight="1" x14ac:dyDescent="0.25">
      <c r="B50" s="81"/>
      <c r="D50" s="85"/>
    </row>
    <row r="51" spans="2:13" ht="15" x14ac:dyDescent="0.25">
      <c r="B51" s="81" t="s">
        <v>101</v>
      </c>
      <c r="D51" s="98"/>
    </row>
    <row r="52" spans="2:13" ht="6.75" customHeight="1" x14ac:dyDescent="0.25">
      <c r="D52" s="85"/>
    </row>
    <row r="53" spans="2:13" ht="15" customHeight="1" x14ac:dyDescent="0.25">
      <c r="B53" s="81" t="s">
        <v>115</v>
      </c>
      <c r="C53" s="94" t="s">
        <v>111</v>
      </c>
      <c r="D53" s="99">
        <v>1</v>
      </c>
      <c r="E53" s="78" t="s">
        <v>92</v>
      </c>
    </row>
    <row r="54" spans="2:13" ht="15" customHeight="1" x14ac:dyDescent="0.25">
      <c r="C54" s="94" t="s">
        <v>111</v>
      </c>
      <c r="D54" s="105"/>
      <c r="E54" s="78" t="s">
        <v>102</v>
      </c>
    </row>
    <row r="55" spans="2:13" ht="3" customHeight="1" x14ac:dyDescent="0.25"/>
    <row r="56" spans="2:13" ht="15" customHeight="1" x14ac:dyDescent="0.25">
      <c r="B56" s="81" t="s">
        <v>58</v>
      </c>
    </row>
    <row r="57" spans="2:13" ht="46.5" customHeight="1" x14ac:dyDescent="0.25">
      <c r="B57" s="247" t="s">
        <v>95</v>
      </c>
      <c r="C57" s="247"/>
      <c r="D57" s="247"/>
      <c r="E57" s="247"/>
      <c r="F57" s="247"/>
      <c r="G57" s="247"/>
      <c r="H57" s="247"/>
      <c r="I57" s="247"/>
      <c r="J57" s="247"/>
      <c r="K57" s="247"/>
      <c r="L57" s="247"/>
      <c r="M57" s="93"/>
    </row>
    <row r="58" spans="2:13" ht="32.25" customHeight="1" x14ac:dyDescent="0.25">
      <c r="B58" s="247" t="s">
        <v>91</v>
      </c>
      <c r="C58" s="247"/>
      <c r="D58" s="247"/>
      <c r="E58" s="247"/>
      <c r="F58" s="247"/>
      <c r="G58" s="247"/>
      <c r="H58" s="247"/>
      <c r="I58" s="247"/>
      <c r="J58" s="247"/>
      <c r="K58" s="247"/>
      <c r="L58" s="247"/>
      <c r="M58" s="93"/>
    </row>
    <row r="59" spans="2:13" s="112" customFormat="1" ht="6" customHeight="1" x14ac:dyDescent="0.25">
      <c r="B59" s="113"/>
      <c r="C59" s="114"/>
      <c r="D59" s="114"/>
      <c r="E59" s="114"/>
      <c r="F59" s="114"/>
      <c r="G59" s="114"/>
      <c r="H59" s="114"/>
      <c r="I59" s="114"/>
      <c r="J59" s="114"/>
      <c r="K59" s="114"/>
      <c r="L59" s="114"/>
    </row>
    <row r="60" spans="2:13" ht="9" customHeight="1" x14ac:dyDescent="0.25">
      <c r="F60" s="78"/>
      <c r="H60" s="78"/>
      <c r="J60" s="78"/>
      <c r="L60" s="78"/>
    </row>
    <row r="61" spans="2:13" ht="15" customHeight="1" x14ac:dyDescent="0.25">
      <c r="B61" s="81" t="s">
        <v>103</v>
      </c>
      <c r="C61" s="221"/>
      <c r="E61" s="81" t="s">
        <v>83</v>
      </c>
      <c r="F61" s="221"/>
      <c r="J61" s="81" t="s">
        <v>138</v>
      </c>
      <c r="L61" s="87"/>
    </row>
    <row r="62" spans="2:13" ht="7.5" customHeight="1" x14ac:dyDescent="0.25">
      <c r="B62" s="81"/>
      <c r="C62" s="78"/>
      <c r="H62" s="78"/>
      <c r="J62" s="78"/>
    </row>
    <row r="63" spans="2:13" ht="15" customHeight="1" x14ac:dyDescent="0.25">
      <c r="B63" s="81" t="s">
        <v>85</v>
      </c>
      <c r="C63" s="87"/>
      <c r="E63" s="87"/>
      <c r="H63" s="87"/>
      <c r="L63" s="115"/>
    </row>
    <row r="64" spans="2:13" ht="6.75" customHeight="1" x14ac:dyDescent="0.25">
      <c r="B64" s="81"/>
      <c r="D64" s="78"/>
      <c r="H64" s="78"/>
      <c r="J64" s="78"/>
    </row>
    <row r="65" spans="2:13" ht="10.5" customHeight="1" x14ac:dyDescent="0.25">
      <c r="B65" s="81"/>
      <c r="D65" s="78"/>
      <c r="J65" s="78"/>
    </row>
    <row r="66" spans="2:13" ht="15" customHeight="1" x14ac:dyDescent="0.25">
      <c r="B66" s="81" t="s">
        <v>136</v>
      </c>
      <c r="C66" s="221"/>
      <c r="E66" s="81" t="s">
        <v>83</v>
      </c>
      <c r="F66" s="222"/>
      <c r="J66" s="81" t="s">
        <v>138</v>
      </c>
      <c r="L66" s="87"/>
    </row>
    <row r="67" spans="2:13" ht="6.75" customHeight="1" x14ac:dyDescent="0.25">
      <c r="B67" s="82"/>
      <c r="C67" s="83"/>
      <c r="D67" s="83"/>
      <c r="E67" s="83"/>
      <c r="F67" s="83"/>
      <c r="G67" s="83"/>
      <c r="H67" s="83"/>
      <c r="I67" s="83"/>
      <c r="J67" s="83"/>
      <c r="K67" s="83"/>
      <c r="L67" s="83"/>
    </row>
    <row r="68" spans="2:13" ht="6.75" customHeight="1" x14ac:dyDescent="0.25">
      <c r="F68" s="78"/>
      <c r="H68" s="78"/>
      <c r="J68" s="78"/>
      <c r="L68" s="78"/>
    </row>
    <row r="69" spans="2:13" ht="15" customHeight="1" x14ac:dyDescent="0.25">
      <c r="B69" s="81" t="s">
        <v>104</v>
      </c>
      <c r="C69" s="246"/>
      <c r="D69" s="246"/>
      <c r="E69" s="246"/>
      <c r="F69" s="246"/>
      <c r="G69" s="246"/>
      <c r="H69" s="246"/>
      <c r="I69" s="246"/>
      <c r="J69" s="246"/>
      <c r="K69" s="246"/>
      <c r="L69" s="246"/>
    </row>
    <row r="70" spans="2:13" ht="15" customHeight="1" x14ac:dyDescent="0.25">
      <c r="B70" s="81"/>
      <c r="C70" s="246"/>
      <c r="D70" s="246"/>
      <c r="E70" s="246"/>
      <c r="F70" s="246"/>
      <c r="G70" s="246"/>
      <c r="H70" s="246"/>
      <c r="I70" s="246"/>
      <c r="J70" s="246"/>
      <c r="K70" s="246"/>
      <c r="L70" s="246"/>
    </row>
    <row r="71" spans="2:13" ht="15" customHeight="1" x14ac:dyDescent="0.25">
      <c r="B71" s="81" t="s">
        <v>58</v>
      </c>
    </row>
    <row r="72" spans="2:13" ht="78" customHeight="1" x14ac:dyDescent="0.25">
      <c r="B72" s="247" t="s">
        <v>112</v>
      </c>
      <c r="C72" s="247"/>
      <c r="D72" s="247"/>
      <c r="E72" s="247"/>
      <c r="F72" s="247"/>
      <c r="G72" s="247"/>
      <c r="H72" s="247"/>
      <c r="I72" s="247"/>
      <c r="J72" s="247"/>
      <c r="K72" s="247"/>
      <c r="L72" s="247"/>
      <c r="M72" s="100"/>
    </row>
  </sheetData>
  <sheetProtection sheet="1" objects="1" scenarios="1"/>
  <mergeCells count="12">
    <mergeCell ref="C46:L46"/>
    <mergeCell ref="D2:L3"/>
    <mergeCell ref="D4:L7"/>
    <mergeCell ref="D9:L9"/>
    <mergeCell ref="C44:L44"/>
    <mergeCell ref="C45:L45"/>
    <mergeCell ref="C69:L69"/>
    <mergeCell ref="C70:L70"/>
    <mergeCell ref="B72:L72"/>
    <mergeCell ref="C47:L47"/>
    <mergeCell ref="B57:L57"/>
    <mergeCell ref="B58:L58"/>
  </mergeCells>
  <conditionalFormatting sqref="C13 B15:C15 C19 C23 J60 E61:E62 J62 L60">
    <cfRule type="cellIs" dxfId="115" priority="37" operator="greaterThan">
      <formula>0</formula>
    </cfRule>
  </conditionalFormatting>
  <conditionalFormatting sqref="C13 B15:C15 C19 J21:J23 M21:M23 C23 H60 J60 F60:F61 E61:E62 C61:C63 J62 H62:H64 D64:E65 J64:J65 C66">
    <cfRule type="cellIs" dxfId="114" priority="12" operator="greaterThan">
      <formula>0</formula>
    </cfRule>
  </conditionalFormatting>
  <conditionalFormatting sqref="C17 E17:F17 H17 J17">
    <cfRule type="cellIs" dxfId="113" priority="58" operator="greaterThan">
      <formula>0</formula>
    </cfRule>
    <cfRule type="cellIs" dxfId="112" priority="59" operator="greaterThan">
      <formula>0</formula>
    </cfRule>
  </conditionalFormatting>
  <conditionalFormatting sqref="C26">
    <cfRule type="cellIs" dxfId="111" priority="53" operator="greaterThan">
      <formula>0</formula>
    </cfRule>
  </conditionalFormatting>
  <conditionalFormatting sqref="C44:C47">
    <cfRule type="cellIs" dxfId="110" priority="4" operator="greaterThan">
      <formula>0</formula>
    </cfRule>
  </conditionalFormatting>
  <conditionalFormatting sqref="C69:C70">
    <cfRule type="cellIs" dxfId="109" priority="5" operator="greaterThan">
      <formula>0</formula>
    </cfRule>
  </conditionalFormatting>
  <conditionalFormatting sqref="D51:E51">
    <cfRule type="cellIs" dxfId="108" priority="33" operator="greaterThan">
      <formula>0</formula>
    </cfRule>
  </conditionalFormatting>
  <conditionalFormatting sqref="F19 C63 H63">
    <cfRule type="cellIs" priority="43" operator="greaterThan">
      <formula>0</formula>
    </cfRule>
  </conditionalFormatting>
  <conditionalFormatting sqref="F21 E22:E23">
    <cfRule type="cellIs" dxfId="107" priority="55" operator="greaterThan">
      <formula>0</formula>
    </cfRule>
    <cfRule type="cellIs" priority="56" operator="greaterThan">
      <formula>0</formula>
    </cfRule>
  </conditionalFormatting>
  <conditionalFormatting sqref="F23">
    <cfRule type="cellIs" dxfId="106" priority="34" operator="greaterThan">
      <formula>0</formula>
    </cfRule>
    <cfRule type="cellIs" dxfId="105" priority="35" operator="greaterThan">
      <formula>0</formula>
    </cfRule>
  </conditionalFormatting>
  <conditionalFormatting sqref="F26">
    <cfRule type="cellIs" dxfId="104" priority="40" operator="greaterThan">
      <formula>0</formula>
    </cfRule>
  </conditionalFormatting>
  <conditionalFormatting sqref="F28">
    <cfRule type="cellIs" dxfId="103" priority="48" operator="greaterThan">
      <formula>0</formula>
    </cfRule>
  </conditionalFormatting>
  <conditionalFormatting sqref="F31:F32">
    <cfRule type="cellIs" dxfId="102" priority="47" operator="greaterThan">
      <formula>0</formula>
    </cfRule>
  </conditionalFormatting>
  <conditionalFormatting sqref="F34:F35">
    <cfRule type="cellIs" dxfId="101" priority="31" operator="greaterThan">
      <formula>0</formula>
    </cfRule>
  </conditionalFormatting>
  <conditionalFormatting sqref="F38">
    <cfRule type="cellIs" dxfId="100" priority="51" operator="greaterThan">
      <formula>0</formula>
    </cfRule>
  </conditionalFormatting>
  <conditionalFormatting sqref="F40">
    <cfRule type="cellIs" dxfId="99" priority="49" operator="greaterThan">
      <formula>0</formula>
    </cfRule>
  </conditionalFormatting>
  <conditionalFormatting sqref="F42">
    <cfRule type="cellIs" dxfId="98" priority="50" operator="greaterThan">
      <formula>0</formula>
    </cfRule>
  </conditionalFormatting>
  <conditionalFormatting sqref="F60:F61 C61:C62 H64 D64:E65 C66">
    <cfRule type="cellIs" dxfId="97" priority="45" operator="greaterThan">
      <formula>0</formula>
    </cfRule>
  </conditionalFormatting>
  <conditionalFormatting sqref="F68">
    <cfRule type="cellIs" dxfId="96" priority="10" operator="greaterThan">
      <formula>0</formula>
    </cfRule>
    <cfRule type="cellIs" dxfId="95" priority="11" operator="greaterThan">
      <formula>0</formula>
    </cfRule>
  </conditionalFormatting>
  <conditionalFormatting sqref="H13">
    <cfRule type="cellIs" dxfId="94" priority="44" operator="greaterThan">
      <formula>0</formula>
    </cfRule>
    <cfRule type="cellIs" dxfId="93" priority="60" operator="greaterThan">
      <formula>0</formula>
    </cfRule>
  </conditionalFormatting>
  <conditionalFormatting sqref="H28">
    <cfRule type="cellIs" dxfId="92" priority="15" operator="greaterThan">
      <formula>0</formula>
    </cfRule>
  </conditionalFormatting>
  <conditionalFormatting sqref="H31:H32">
    <cfRule type="cellIs" dxfId="91" priority="27" operator="greaterThan">
      <formula>0</formula>
    </cfRule>
  </conditionalFormatting>
  <conditionalFormatting sqref="H34:H35">
    <cfRule type="cellIs" dxfId="90" priority="26" operator="greaterThan">
      <formula>0</formula>
    </cfRule>
  </conditionalFormatting>
  <conditionalFormatting sqref="H38">
    <cfRule type="cellIs" dxfId="89" priority="30" operator="greaterThan">
      <formula>0</formula>
    </cfRule>
  </conditionalFormatting>
  <conditionalFormatting sqref="H40">
    <cfRule type="cellIs" dxfId="88" priority="28" operator="greaterThan">
      <formula>0</formula>
    </cfRule>
  </conditionalFormatting>
  <conditionalFormatting sqref="H42">
    <cfRule type="cellIs" dxfId="87" priority="29" operator="greaterThan">
      <formula>0</formula>
    </cfRule>
  </conditionalFormatting>
  <conditionalFormatting sqref="H48 J48 L48:M48">
    <cfRule type="cellIs" dxfId="86" priority="52" operator="greaterThan">
      <formula>0</formula>
    </cfRule>
  </conditionalFormatting>
  <conditionalFormatting sqref="H60 H62">
    <cfRule type="cellIs" dxfId="85" priority="46" operator="greaterThan">
      <formula>0</formula>
    </cfRule>
  </conditionalFormatting>
  <conditionalFormatting sqref="H68">
    <cfRule type="cellIs" dxfId="84" priority="8" operator="greaterThan">
      <formula>0</formula>
    </cfRule>
    <cfRule type="cellIs" dxfId="83" priority="9" operator="greaterThan">
      <formula>0</formula>
    </cfRule>
  </conditionalFormatting>
  <conditionalFormatting sqref="J13 F19 F48 D49:E49 D53:E54">
    <cfRule type="cellIs" dxfId="82" priority="42" operator="greaterThan">
      <formula>0</formula>
    </cfRule>
  </conditionalFormatting>
  <conditionalFormatting sqref="J15">
    <cfRule type="cellIs" dxfId="81" priority="38" operator="greaterThan">
      <formula>0</formula>
    </cfRule>
    <cfRule type="cellIs" dxfId="80" priority="39" operator="greaterThan">
      <formula>0</formula>
    </cfRule>
  </conditionalFormatting>
  <conditionalFormatting sqref="J19">
    <cfRule type="cellIs" dxfId="79" priority="41" operator="greaterThan">
      <formula>0</formula>
    </cfRule>
  </conditionalFormatting>
  <conditionalFormatting sqref="J28">
    <cfRule type="cellIs" dxfId="78" priority="14" operator="greaterThan">
      <formula>0</formula>
    </cfRule>
  </conditionalFormatting>
  <conditionalFormatting sqref="J31:J32">
    <cfRule type="cellIs" dxfId="77" priority="22" operator="greaterThan">
      <formula>0</formula>
    </cfRule>
  </conditionalFormatting>
  <conditionalFormatting sqref="J34:J35">
    <cfRule type="cellIs" dxfId="76" priority="21" operator="greaterThan">
      <formula>0</formula>
    </cfRule>
  </conditionalFormatting>
  <conditionalFormatting sqref="J38">
    <cfRule type="cellIs" dxfId="75" priority="25" operator="greaterThan">
      <formula>0</formula>
    </cfRule>
  </conditionalFormatting>
  <conditionalFormatting sqref="J40">
    <cfRule type="cellIs" dxfId="74" priority="23" operator="greaterThan">
      <formula>0</formula>
    </cfRule>
  </conditionalFormatting>
  <conditionalFormatting sqref="J42">
    <cfRule type="cellIs" dxfId="73" priority="24" operator="greaterThan">
      <formula>0</formula>
    </cfRule>
  </conditionalFormatting>
  <conditionalFormatting sqref="J64:J65">
    <cfRule type="cellIs" dxfId="72" priority="32" operator="greaterThan">
      <formula>0</formula>
    </cfRule>
  </conditionalFormatting>
  <conditionalFormatting sqref="J68 L68">
    <cfRule type="cellIs" dxfId="71" priority="6" operator="greaterThan">
      <formula>0</formula>
    </cfRule>
    <cfRule type="cellIs" dxfId="70" priority="7" operator="greaterThan">
      <formula>0</formula>
    </cfRule>
  </conditionalFormatting>
  <conditionalFormatting sqref="L60:L61">
    <cfRule type="cellIs" dxfId="69" priority="3" operator="greaterThan">
      <formula>0</formula>
    </cfRule>
  </conditionalFormatting>
  <conditionalFormatting sqref="L63">
    <cfRule type="cellIs" dxfId="68" priority="1" operator="greaterThan">
      <formula>0</formula>
    </cfRule>
  </conditionalFormatting>
  <conditionalFormatting sqref="L66">
    <cfRule type="cellIs" dxfId="67" priority="2" operator="greaterThan">
      <formula>0</formula>
    </cfRule>
  </conditionalFormatting>
  <dataValidations count="4">
    <dataValidation type="list" allowBlank="1" showInputMessage="1" showErrorMessage="1" sqref="C26" xr:uid="{C0E27821-F8A2-4D0A-914D-42F92157A97F}">
      <formula1>"New measurement, Addition measurement datet from, Control measurement"</formula1>
    </dataValidation>
    <dataValidation type="list" allowBlank="1" showInputMessage="1" showErrorMessage="1" sqref="F23 C23" xr:uid="{2D6356DE-34DE-4BCA-B856-293B2858D135}">
      <formula1>"yes, no, -"</formula1>
    </dataValidation>
    <dataValidation type="list" allowBlank="1" showInputMessage="1" showErrorMessage="1" sqref="K61:L61" xr:uid="{0C642A78-4970-41D5-8F37-425ED89D0004}">
      <formula1>"[Grade A],[Grade B]"</formula1>
    </dataValidation>
    <dataValidation type="list" allowBlank="1" showInputMessage="1" showErrorMessage="1" sqref="L66" xr:uid="{C3CE4C30-F6B0-46FD-9C51-26797042FECD}">
      <formula1>"[Grade A],[Grade B],local [Grade C]"</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&amp;CWA COURSE MEASUREMENT • report form 1-24.9 • © GCRCM • Copyright reserved!&amp;RPage 1</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90631-2731-4FB7-A44C-8A15D97344B8}">
  <sheetPr>
    <pageSetUpPr fitToPage="1"/>
  </sheetPr>
  <dimension ref="B1:Q72"/>
  <sheetViews>
    <sheetView topLeftCell="A8" zoomScaleNormal="100" zoomScaleSheetLayoutView="100" workbookViewId="0">
      <selection activeCell="C13" sqref="C13"/>
    </sheetView>
  </sheetViews>
  <sheetFormatPr baseColWidth="10" defaultRowHeight="14.25" x14ac:dyDescent="0.25"/>
  <cols>
    <col min="1" max="1" width="2.85546875" style="79" customWidth="1"/>
    <col min="2" max="2" width="20.5703125" style="78" customWidth="1"/>
    <col min="3" max="3" width="14.140625" style="79" customWidth="1"/>
    <col min="4" max="4" width="12.85546875" style="79" customWidth="1"/>
    <col min="5" max="5" width="9.28515625" style="79" customWidth="1"/>
    <col min="6" max="6" width="15.7109375" style="79" customWidth="1"/>
    <col min="7" max="7" width="0.85546875" style="79" customWidth="1"/>
    <col min="8" max="8" width="15.7109375" style="79" customWidth="1"/>
    <col min="9" max="9" width="0.85546875" style="79" customWidth="1"/>
    <col min="10" max="10" width="15.7109375" style="79" customWidth="1"/>
    <col min="11" max="11" width="0.85546875" style="79" customWidth="1"/>
    <col min="12" max="12" width="15.7109375" style="79" customWidth="1"/>
    <col min="13" max="13" width="3.28515625" style="79" customWidth="1"/>
    <col min="14" max="16384" width="11.42578125" style="79"/>
  </cols>
  <sheetData>
    <row r="1" spans="2:17" ht="9" customHeight="1" x14ac:dyDescent="0.25"/>
    <row r="2" spans="2:17" ht="14.25" customHeight="1" x14ac:dyDescent="0.25">
      <c r="D2" s="248" t="s">
        <v>79</v>
      </c>
      <c r="E2" s="248"/>
      <c r="F2" s="248"/>
      <c r="G2" s="248"/>
      <c r="H2" s="248"/>
      <c r="I2" s="248"/>
      <c r="J2" s="248"/>
      <c r="K2" s="248"/>
      <c r="L2" s="248"/>
      <c r="M2" s="101"/>
    </row>
    <row r="3" spans="2:17" ht="31.5" customHeight="1" x14ac:dyDescent="0.25">
      <c r="D3" s="248"/>
      <c r="E3" s="248"/>
      <c r="F3" s="248"/>
      <c r="G3" s="248"/>
      <c r="H3" s="248"/>
      <c r="I3" s="248"/>
      <c r="J3" s="248"/>
      <c r="K3" s="248"/>
      <c r="L3" s="248"/>
      <c r="M3" s="101"/>
    </row>
    <row r="4" spans="2:17" ht="18.75" customHeight="1" x14ac:dyDescent="0.25">
      <c r="D4" s="249" t="s">
        <v>80</v>
      </c>
      <c r="E4" s="249"/>
      <c r="F4" s="249"/>
      <c r="G4" s="249"/>
      <c r="H4" s="249"/>
      <c r="I4" s="249"/>
      <c r="J4" s="249"/>
      <c r="K4" s="249"/>
      <c r="L4" s="249"/>
      <c r="M4" s="102"/>
    </row>
    <row r="5" spans="2:17" ht="9.75" customHeight="1" x14ac:dyDescent="0.25">
      <c r="D5" s="249"/>
      <c r="E5" s="249"/>
      <c r="F5" s="249"/>
      <c r="G5" s="249"/>
      <c r="H5" s="249"/>
      <c r="I5" s="249"/>
      <c r="J5" s="249"/>
      <c r="K5" s="249"/>
      <c r="L5" s="249"/>
      <c r="M5" s="102"/>
    </row>
    <row r="6" spans="2:17" ht="15" customHeight="1" x14ac:dyDescent="0.25">
      <c r="D6" s="249"/>
      <c r="E6" s="249"/>
      <c r="F6" s="249"/>
      <c r="G6" s="249"/>
      <c r="H6" s="249"/>
      <c r="I6" s="249"/>
      <c r="J6" s="249"/>
      <c r="K6" s="249"/>
      <c r="L6" s="249"/>
      <c r="M6" s="102"/>
    </row>
    <row r="7" spans="2:17" ht="15" customHeight="1" x14ac:dyDescent="0.25">
      <c r="D7" s="249"/>
      <c r="E7" s="249"/>
      <c r="F7" s="249"/>
      <c r="G7" s="249"/>
      <c r="H7" s="249"/>
      <c r="I7" s="249"/>
      <c r="J7" s="249"/>
      <c r="K7" s="249"/>
      <c r="L7" s="249"/>
    </row>
    <row r="8" spans="2:17" ht="15" customHeight="1" x14ac:dyDescent="0.25">
      <c r="M8" s="103"/>
      <c r="N8" s="80"/>
      <c r="O8" s="80"/>
      <c r="P8" s="80"/>
      <c r="Q8" s="80"/>
    </row>
    <row r="9" spans="2:17" x14ac:dyDescent="0.25">
      <c r="D9" s="250" t="s">
        <v>110</v>
      </c>
      <c r="E9" s="250"/>
      <c r="F9" s="250"/>
      <c r="G9" s="250"/>
      <c r="H9" s="250"/>
      <c r="I9" s="250"/>
      <c r="J9" s="250"/>
      <c r="K9" s="250"/>
      <c r="L9" s="250"/>
    </row>
    <row r="10" spans="2:17" ht="6" customHeight="1" x14ac:dyDescent="0.25">
      <c r="B10" s="82"/>
      <c r="C10" s="83"/>
      <c r="D10" s="83"/>
      <c r="E10" s="83"/>
      <c r="F10" s="83"/>
      <c r="G10" s="83"/>
      <c r="H10" s="83"/>
      <c r="I10" s="83"/>
      <c r="J10" s="83"/>
      <c r="K10" s="83"/>
      <c r="L10" s="83"/>
    </row>
    <row r="11" spans="2:17" ht="16.5" customHeight="1" x14ac:dyDescent="0.25">
      <c r="B11" s="111" t="s">
        <v>100</v>
      </c>
    </row>
    <row r="12" spans="2:17" ht="12" customHeight="1" x14ac:dyDescent="0.25">
      <c r="B12" s="81"/>
    </row>
    <row r="13" spans="2:17" s="85" customFormat="1" ht="16.5" customHeight="1" x14ac:dyDescent="0.25">
      <c r="B13" s="84" t="s">
        <v>93</v>
      </c>
      <c r="C13" s="86"/>
      <c r="H13" s="96" t="s">
        <v>82</v>
      </c>
      <c r="J13" s="98"/>
    </row>
    <row r="14" spans="2:17" s="85" customFormat="1" ht="12.75" customHeight="1" x14ac:dyDescent="0.25">
      <c r="B14" s="84"/>
    </row>
    <row r="15" spans="2:17" s="85" customFormat="1" ht="16.5" customHeight="1" x14ac:dyDescent="0.25">
      <c r="B15" s="84" t="s">
        <v>81</v>
      </c>
      <c r="C15" s="99"/>
      <c r="H15" s="84" t="s">
        <v>83</v>
      </c>
      <c r="J15" s="99"/>
    </row>
    <row r="16" spans="2:17" ht="12" customHeight="1" x14ac:dyDescent="0.25">
      <c r="B16" s="81"/>
    </row>
    <row r="17" spans="2:13" ht="16.5" customHeight="1" x14ac:dyDescent="0.25">
      <c r="B17" s="84" t="s">
        <v>84</v>
      </c>
      <c r="C17" s="87"/>
      <c r="F17" s="89"/>
      <c r="H17" s="89"/>
      <c r="J17" s="89"/>
    </row>
    <row r="18" spans="2:13" ht="12" customHeight="1" x14ac:dyDescent="0.25">
      <c r="B18" s="81"/>
    </row>
    <row r="19" spans="2:13" ht="16.5" customHeight="1" x14ac:dyDescent="0.25">
      <c r="B19" s="84" t="s">
        <v>85</v>
      </c>
      <c r="C19" s="87"/>
      <c r="F19" s="115"/>
      <c r="J19" s="99"/>
      <c r="M19" s="88"/>
    </row>
    <row r="20" spans="2:13" ht="9" customHeight="1" x14ac:dyDescent="0.25">
      <c r="B20" s="81"/>
    </row>
    <row r="21" spans="2:13" ht="16.5" customHeight="1" x14ac:dyDescent="0.25">
      <c r="F21" s="115"/>
      <c r="J21" s="99"/>
      <c r="M21" s="88"/>
    </row>
    <row r="22" spans="2:13" ht="9" customHeight="1" x14ac:dyDescent="0.25">
      <c r="B22" s="81"/>
    </row>
    <row r="23" spans="2:13" ht="15.75" x14ac:dyDescent="0.25">
      <c r="B23" s="84" t="s">
        <v>86</v>
      </c>
      <c r="C23" s="87"/>
      <c r="E23" s="96" t="s">
        <v>87</v>
      </c>
      <c r="F23" s="116"/>
    </row>
    <row r="24" spans="2:13" ht="9" customHeight="1" x14ac:dyDescent="0.25">
      <c r="B24" s="90"/>
      <c r="C24" s="83"/>
      <c r="D24" s="83"/>
      <c r="E24" s="83"/>
      <c r="F24" s="83"/>
      <c r="G24" s="83"/>
      <c r="H24" s="83"/>
      <c r="I24" s="83"/>
      <c r="J24" s="83"/>
      <c r="K24" s="83"/>
      <c r="L24" s="83"/>
    </row>
    <row r="25" spans="2:13" ht="9" customHeight="1" x14ac:dyDescent="0.25">
      <c r="B25" s="81"/>
    </row>
    <row r="26" spans="2:13" ht="15" x14ac:dyDescent="0.25">
      <c r="B26" s="81" t="s">
        <v>88</v>
      </c>
      <c r="C26" s="99"/>
      <c r="F26" s="98"/>
      <c r="G26" s="85"/>
      <c r="H26" s="85"/>
      <c r="I26" s="85"/>
      <c r="J26" s="85"/>
      <c r="K26" s="85"/>
    </row>
    <row r="27" spans="2:13" ht="15" x14ac:dyDescent="0.25">
      <c r="B27" s="81"/>
      <c r="F27" s="85"/>
      <c r="G27" s="85"/>
      <c r="H27" s="85"/>
      <c r="I27" s="85"/>
      <c r="J27" s="85"/>
      <c r="K27" s="85"/>
      <c r="L27" s="85"/>
    </row>
    <row r="28" spans="2:13" ht="15.75" x14ac:dyDescent="0.25">
      <c r="B28" s="81" t="s">
        <v>98</v>
      </c>
      <c r="F28" s="106"/>
      <c r="G28" s="85"/>
      <c r="H28" s="106"/>
      <c r="I28" s="85"/>
      <c r="J28" s="106"/>
      <c r="K28" s="85"/>
      <c r="L28" s="106"/>
    </row>
    <row r="29" spans="2:13" ht="15" x14ac:dyDescent="0.25">
      <c r="B29" s="95"/>
      <c r="F29" s="104">
        <f>IF(F28=42195,"Marathon",IF(F28=21097.5,"Halfmarathon",IF(F28=1609,"1 Mile",(F28))))</f>
        <v>0</v>
      </c>
      <c r="G29" s="85"/>
      <c r="H29" s="104">
        <f>IF(H28=42195,"Marathon",IF(H28=21097.5,"Halfmarathon",IF(H28=1609,"1 Mile",(H28))))</f>
        <v>0</v>
      </c>
      <c r="I29" s="85"/>
      <c r="J29" s="104">
        <f>IF(J28=42195,"Marathon",IF(J28=21097.5,"Halfmarathon",IF(J28=1609,"1 Mile",(J28))))</f>
        <v>0</v>
      </c>
      <c r="K29" s="85"/>
      <c r="L29" s="104">
        <f>IF(L28=42195,"Marathon",IF(L28=21097.5,"Halfmarathon",IF(L28=1609,"1 Mile",(L28))))</f>
        <v>0</v>
      </c>
    </row>
    <row r="30" spans="2:13" ht="7.5" customHeight="1" x14ac:dyDescent="0.25">
      <c r="B30" s="81"/>
      <c r="F30" s="85"/>
      <c r="G30" s="85"/>
      <c r="H30" s="85"/>
      <c r="I30" s="85"/>
      <c r="J30" s="85"/>
      <c r="K30" s="85"/>
      <c r="L30" s="85"/>
    </row>
    <row r="31" spans="2:13" ht="16.5" customHeight="1" x14ac:dyDescent="0.25">
      <c r="B31" s="81" t="s">
        <v>113</v>
      </c>
      <c r="D31" s="91"/>
      <c r="F31" s="107"/>
      <c r="G31" s="85"/>
      <c r="H31" s="107"/>
      <c r="I31" s="85"/>
      <c r="J31" s="107"/>
      <c r="K31" s="85"/>
      <c r="L31" s="107"/>
    </row>
    <row r="32" spans="2:13" ht="16.5" customHeight="1" x14ac:dyDescent="0.25">
      <c r="B32" s="81" t="s">
        <v>109</v>
      </c>
      <c r="D32" s="92"/>
      <c r="F32" s="108" t="str">
        <f>IFERROR(F31/F28," ")</f>
        <v xml:space="preserve"> </v>
      </c>
      <c r="G32" s="85"/>
      <c r="H32" s="108" t="str">
        <f>IFERROR(H31/H28," ")</f>
        <v xml:space="preserve"> </v>
      </c>
      <c r="I32" s="85"/>
      <c r="J32" s="108" t="str">
        <f>IFERROR(J31/J28," ")</f>
        <v xml:space="preserve"> </v>
      </c>
      <c r="K32" s="85"/>
      <c r="L32" s="108" t="str">
        <f>IFERROR(L31/L28," ")</f>
        <v xml:space="preserve"> </v>
      </c>
    </row>
    <row r="33" spans="2:13" ht="9" customHeight="1" x14ac:dyDescent="0.25">
      <c r="B33" s="81"/>
      <c r="F33" s="85"/>
      <c r="G33" s="85"/>
      <c r="H33" s="85"/>
      <c r="I33" s="85"/>
      <c r="J33" s="85"/>
      <c r="K33" s="85"/>
      <c r="L33" s="85"/>
    </row>
    <row r="34" spans="2:13" ht="16.5" customHeight="1" x14ac:dyDescent="0.25">
      <c r="B34" s="81" t="s">
        <v>99</v>
      </c>
      <c r="D34" s="81" t="s">
        <v>96</v>
      </c>
      <c r="F34" s="107"/>
      <c r="G34" s="85"/>
      <c r="H34" s="107"/>
      <c r="I34" s="85"/>
      <c r="J34" s="107"/>
      <c r="K34" s="85"/>
      <c r="L34" s="107"/>
    </row>
    <row r="35" spans="2:13" ht="16.5" customHeight="1" x14ac:dyDescent="0.25">
      <c r="B35" s="91"/>
      <c r="D35" s="81" t="s">
        <v>97</v>
      </c>
      <c r="F35" s="107"/>
      <c r="G35" s="85"/>
      <c r="H35" s="107"/>
      <c r="I35" s="85"/>
      <c r="J35" s="107"/>
      <c r="K35" s="85"/>
      <c r="L35" s="107"/>
    </row>
    <row r="36" spans="2:13" ht="16.5" customHeight="1" x14ac:dyDescent="0.25">
      <c r="B36" s="81" t="s">
        <v>108</v>
      </c>
      <c r="D36" s="92"/>
      <c r="F36" s="109" t="str">
        <f>IFERROR((F35-F34)/F28*1000,"")</f>
        <v/>
      </c>
      <c r="G36" s="85"/>
      <c r="H36" s="109" t="str">
        <f>IFERROR((H35-H34)/H28*1000,"")</f>
        <v/>
      </c>
      <c r="I36" s="85"/>
      <c r="J36" s="109" t="str">
        <f>IFERROR((J35-J34)/J28*1000,"")</f>
        <v/>
      </c>
      <c r="K36" s="85"/>
      <c r="L36" s="109" t="str">
        <f>IFERROR((L35-L34)/L28*1000,"")</f>
        <v/>
      </c>
    </row>
    <row r="37" spans="2:13" ht="9" customHeight="1" x14ac:dyDescent="0.25"/>
    <row r="38" spans="2:13" ht="15" customHeight="1" x14ac:dyDescent="0.25">
      <c r="B38" s="81" t="s">
        <v>137</v>
      </c>
      <c r="C38" s="97" t="s">
        <v>106</v>
      </c>
      <c r="F38" s="99"/>
      <c r="G38" s="85"/>
      <c r="H38" s="99"/>
      <c r="I38" s="85"/>
      <c r="J38" s="99"/>
      <c r="K38" s="85"/>
      <c r="L38" s="99"/>
    </row>
    <row r="39" spans="2:13" ht="9" customHeight="1" x14ac:dyDescent="0.25">
      <c r="B39" s="110"/>
    </row>
    <row r="40" spans="2:13" ht="15" x14ac:dyDescent="0.25">
      <c r="B40" s="81" t="s">
        <v>90</v>
      </c>
      <c r="C40" s="97" t="s">
        <v>107</v>
      </c>
      <c r="F40" s="99"/>
      <c r="G40" s="85"/>
      <c r="H40" s="99"/>
      <c r="I40" s="85"/>
      <c r="J40" s="99"/>
      <c r="K40" s="85"/>
      <c r="L40" s="99"/>
    </row>
    <row r="41" spans="2:13" ht="9" customHeight="1" x14ac:dyDescent="0.25">
      <c r="F41" s="85"/>
      <c r="G41" s="85"/>
      <c r="H41" s="85"/>
      <c r="I41" s="85"/>
      <c r="J41" s="85"/>
      <c r="K41" s="85"/>
      <c r="L41" s="85"/>
    </row>
    <row r="42" spans="2:13" ht="15" x14ac:dyDescent="0.25">
      <c r="B42" s="81" t="s">
        <v>89</v>
      </c>
      <c r="C42" s="97" t="s">
        <v>105</v>
      </c>
      <c r="F42" s="99"/>
      <c r="G42" s="85"/>
      <c r="H42" s="99"/>
      <c r="I42" s="85"/>
      <c r="J42" s="99"/>
      <c r="K42" s="85"/>
      <c r="L42" s="99"/>
    </row>
    <row r="43" spans="2:13" ht="10.5" customHeight="1" x14ac:dyDescent="0.25">
      <c r="F43" s="85"/>
      <c r="G43" s="85"/>
      <c r="H43" s="85"/>
      <c r="I43" s="85"/>
      <c r="J43" s="85"/>
      <c r="K43" s="85"/>
      <c r="L43" s="85"/>
    </row>
    <row r="44" spans="2:13" ht="15" customHeight="1" x14ac:dyDescent="0.25">
      <c r="B44" s="81" t="s">
        <v>114</v>
      </c>
      <c r="C44" s="246"/>
      <c r="D44" s="246"/>
      <c r="E44" s="246"/>
      <c r="F44" s="246"/>
      <c r="G44" s="246"/>
      <c r="H44" s="246"/>
      <c r="I44" s="246"/>
      <c r="J44" s="246"/>
      <c r="K44" s="246"/>
      <c r="L44" s="246"/>
    </row>
    <row r="45" spans="2:13" ht="15" customHeight="1" x14ac:dyDescent="0.25">
      <c r="B45" s="81"/>
      <c r="C45" s="246"/>
      <c r="D45" s="246"/>
      <c r="E45" s="246"/>
      <c r="F45" s="246"/>
      <c r="G45" s="246"/>
      <c r="H45" s="246"/>
      <c r="I45" s="246"/>
      <c r="J45" s="246"/>
      <c r="K45" s="246"/>
      <c r="L45" s="246"/>
    </row>
    <row r="46" spans="2:13" ht="15" customHeight="1" x14ac:dyDescent="0.25">
      <c r="B46" s="81"/>
      <c r="C46" s="246"/>
      <c r="D46" s="246"/>
      <c r="E46" s="246"/>
      <c r="F46" s="246"/>
      <c r="G46" s="246"/>
      <c r="H46" s="246"/>
      <c r="I46" s="246"/>
      <c r="J46" s="246"/>
      <c r="K46" s="246"/>
      <c r="L46" s="246"/>
    </row>
    <row r="47" spans="2:13" ht="15" x14ac:dyDescent="0.25">
      <c r="B47" s="81"/>
      <c r="C47" s="246"/>
      <c r="D47" s="246"/>
      <c r="E47" s="246"/>
      <c r="F47" s="246"/>
      <c r="G47" s="246"/>
      <c r="H47" s="246"/>
      <c r="I47" s="246"/>
      <c r="J47" s="246"/>
      <c r="K47" s="246"/>
      <c r="L47" s="246"/>
    </row>
    <row r="48" spans="2:13" ht="9.75" customHeight="1" x14ac:dyDescent="0.25">
      <c r="B48" s="81"/>
      <c r="F48" s="93"/>
      <c r="H48" s="93"/>
      <c r="J48" s="93"/>
      <c r="L48" s="93"/>
      <c r="M48" s="93"/>
    </row>
    <row r="49" spans="2:13" ht="15" x14ac:dyDescent="0.25">
      <c r="B49" s="81" t="s">
        <v>94</v>
      </c>
      <c r="D49" s="98"/>
    </row>
    <row r="50" spans="2:13" ht="6.75" customHeight="1" x14ac:dyDescent="0.25">
      <c r="B50" s="81"/>
      <c r="D50" s="85"/>
    </row>
    <row r="51" spans="2:13" ht="15" x14ac:dyDescent="0.25">
      <c r="B51" s="81" t="s">
        <v>101</v>
      </c>
      <c r="D51" s="98"/>
    </row>
    <row r="52" spans="2:13" ht="6.75" customHeight="1" x14ac:dyDescent="0.25">
      <c r="D52" s="85"/>
    </row>
    <row r="53" spans="2:13" ht="15" customHeight="1" x14ac:dyDescent="0.25">
      <c r="B53" s="81" t="s">
        <v>115</v>
      </c>
      <c r="C53" s="94" t="s">
        <v>111</v>
      </c>
      <c r="D53" s="99">
        <v>1</v>
      </c>
      <c r="E53" s="78" t="s">
        <v>92</v>
      </c>
    </row>
    <row r="54" spans="2:13" ht="15" customHeight="1" x14ac:dyDescent="0.25">
      <c r="C54" s="94" t="s">
        <v>111</v>
      </c>
      <c r="D54" s="105"/>
      <c r="E54" s="78" t="s">
        <v>102</v>
      </c>
    </row>
    <row r="55" spans="2:13" ht="3" customHeight="1" x14ac:dyDescent="0.25"/>
    <row r="56" spans="2:13" ht="15" customHeight="1" x14ac:dyDescent="0.25">
      <c r="B56" s="81" t="s">
        <v>58</v>
      </c>
    </row>
    <row r="57" spans="2:13" ht="46.5" customHeight="1" x14ac:dyDescent="0.25">
      <c r="B57" s="247" t="s">
        <v>95</v>
      </c>
      <c r="C57" s="247"/>
      <c r="D57" s="247"/>
      <c r="E57" s="247"/>
      <c r="F57" s="247"/>
      <c r="G57" s="247"/>
      <c r="H57" s="247"/>
      <c r="I57" s="247"/>
      <c r="J57" s="247"/>
      <c r="K57" s="247"/>
      <c r="L57" s="247"/>
      <c r="M57" s="93"/>
    </row>
    <row r="58" spans="2:13" ht="32.25" customHeight="1" x14ac:dyDescent="0.25">
      <c r="B58" s="247" t="s">
        <v>91</v>
      </c>
      <c r="C58" s="247"/>
      <c r="D58" s="247"/>
      <c r="E58" s="247"/>
      <c r="F58" s="247"/>
      <c r="G58" s="247"/>
      <c r="H58" s="247"/>
      <c r="I58" s="247"/>
      <c r="J58" s="247"/>
      <c r="K58" s="247"/>
      <c r="L58" s="247"/>
      <c r="M58" s="93"/>
    </row>
    <row r="59" spans="2:13" s="112" customFormat="1" ht="6" customHeight="1" x14ac:dyDescent="0.25">
      <c r="B59" s="113"/>
      <c r="C59" s="114"/>
      <c r="D59" s="114"/>
      <c r="E59" s="114"/>
      <c r="F59" s="114"/>
      <c r="G59" s="114"/>
      <c r="H59" s="114"/>
      <c r="I59" s="114"/>
      <c r="J59" s="114"/>
      <c r="K59" s="114"/>
      <c r="L59" s="114"/>
    </row>
    <row r="60" spans="2:13" ht="9" customHeight="1" x14ac:dyDescent="0.25">
      <c r="F60" s="78"/>
      <c r="H60" s="78"/>
      <c r="J60" s="78"/>
      <c r="L60" s="78"/>
    </row>
    <row r="61" spans="2:13" ht="15" customHeight="1" x14ac:dyDescent="0.25">
      <c r="B61" s="81" t="s">
        <v>103</v>
      </c>
      <c r="C61" s="221"/>
      <c r="E61" s="81" t="s">
        <v>83</v>
      </c>
      <c r="F61" s="221"/>
      <c r="J61" s="81" t="s">
        <v>138</v>
      </c>
      <c r="L61" s="87"/>
    </row>
    <row r="62" spans="2:13" ht="7.5" customHeight="1" x14ac:dyDescent="0.25">
      <c r="B62" s="81"/>
      <c r="C62" s="78"/>
      <c r="H62" s="78"/>
      <c r="J62" s="78"/>
    </row>
    <row r="63" spans="2:13" ht="15" customHeight="1" x14ac:dyDescent="0.25">
      <c r="B63" s="81" t="s">
        <v>85</v>
      </c>
      <c r="C63" s="87"/>
      <c r="E63" s="87"/>
      <c r="H63" s="87"/>
      <c r="L63" s="115"/>
    </row>
    <row r="64" spans="2:13" ht="6.75" customHeight="1" x14ac:dyDescent="0.25">
      <c r="B64" s="81"/>
      <c r="D64" s="78"/>
      <c r="H64" s="78"/>
      <c r="J64" s="78"/>
    </row>
    <row r="65" spans="2:13" ht="10.5" customHeight="1" x14ac:dyDescent="0.25">
      <c r="B65" s="81"/>
      <c r="D65" s="78"/>
      <c r="J65" s="78"/>
    </row>
    <row r="66" spans="2:13" ht="15" customHeight="1" x14ac:dyDescent="0.25">
      <c r="B66" s="81" t="s">
        <v>136</v>
      </c>
      <c r="C66" s="221"/>
      <c r="E66" s="81" t="s">
        <v>83</v>
      </c>
      <c r="F66" s="222"/>
      <c r="J66" s="81" t="s">
        <v>138</v>
      </c>
      <c r="L66" s="87"/>
    </row>
    <row r="67" spans="2:13" ht="6.75" customHeight="1" x14ac:dyDescent="0.25">
      <c r="B67" s="82"/>
      <c r="C67" s="83"/>
      <c r="D67" s="83"/>
      <c r="E67" s="83"/>
      <c r="F67" s="83"/>
      <c r="G67" s="83"/>
      <c r="H67" s="83"/>
      <c r="I67" s="83"/>
      <c r="J67" s="83"/>
      <c r="K67" s="83"/>
      <c r="L67" s="83"/>
    </row>
    <row r="68" spans="2:13" ht="6.75" customHeight="1" x14ac:dyDescent="0.25">
      <c r="F68" s="78"/>
      <c r="H68" s="78"/>
      <c r="J68" s="78"/>
      <c r="L68" s="78"/>
    </row>
    <row r="69" spans="2:13" ht="15" customHeight="1" x14ac:dyDescent="0.25">
      <c r="B69" s="81" t="s">
        <v>104</v>
      </c>
      <c r="C69" s="246"/>
      <c r="D69" s="246"/>
      <c r="E69" s="246"/>
      <c r="F69" s="246"/>
      <c r="G69" s="246"/>
      <c r="H69" s="246"/>
      <c r="I69" s="246"/>
      <c r="J69" s="246"/>
      <c r="K69" s="246"/>
      <c r="L69" s="246"/>
    </row>
    <row r="70" spans="2:13" ht="15" customHeight="1" x14ac:dyDescent="0.25">
      <c r="B70" s="81"/>
      <c r="C70" s="246"/>
      <c r="D70" s="246"/>
      <c r="E70" s="246"/>
      <c r="F70" s="246"/>
      <c r="G70" s="246"/>
      <c r="H70" s="246"/>
      <c r="I70" s="246"/>
      <c r="J70" s="246"/>
      <c r="K70" s="246"/>
      <c r="L70" s="246"/>
    </row>
    <row r="71" spans="2:13" ht="15" customHeight="1" x14ac:dyDescent="0.25">
      <c r="B71" s="81" t="s">
        <v>58</v>
      </c>
    </row>
    <row r="72" spans="2:13" ht="78" customHeight="1" x14ac:dyDescent="0.25">
      <c r="B72" s="247" t="s">
        <v>112</v>
      </c>
      <c r="C72" s="247"/>
      <c r="D72" s="247"/>
      <c r="E72" s="247"/>
      <c r="F72" s="247"/>
      <c r="G72" s="247"/>
      <c r="H72" s="247"/>
      <c r="I72" s="247"/>
      <c r="J72" s="247"/>
      <c r="K72" s="247"/>
      <c r="L72" s="247"/>
      <c r="M72" s="100"/>
    </row>
  </sheetData>
  <sheetProtection sheet="1" objects="1" scenarios="1"/>
  <mergeCells count="12">
    <mergeCell ref="B72:L72"/>
    <mergeCell ref="B57:L57"/>
    <mergeCell ref="B58:L58"/>
    <mergeCell ref="D2:L3"/>
    <mergeCell ref="C69:L69"/>
    <mergeCell ref="C70:L70"/>
    <mergeCell ref="C44:L44"/>
    <mergeCell ref="C45:L45"/>
    <mergeCell ref="C46:L46"/>
    <mergeCell ref="C47:L47"/>
    <mergeCell ref="D4:L7"/>
    <mergeCell ref="D9:L9"/>
  </mergeCells>
  <conditionalFormatting sqref="C13 B15:C15 C19 C23 J60 E61:E62 J62 L60">
    <cfRule type="cellIs" dxfId="66" priority="56" operator="greaterThan">
      <formula>0</formula>
    </cfRule>
  </conditionalFormatting>
  <conditionalFormatting sqref="C13 B15:C15 C19 J21:J23 M21:M23 C23 H60 J60 F60:F61 E61:E62 C61:C63 J62 H62:H64 L63 D64:E65 J64:J65 C66">
    <cfRule type="cellIs" dxfId="65" priority="14" operator="greaterThan">
      <formula>0</formula>
    </cfRule>
  </conditionalFormatting>
  <conditionalFormatting sqref="C17 E17:F17 H17 J17">
    <cfRule type="cellIs" dxfId="64" priority="88" operator="greaterThan">
      <formula>0</formula>
    </cfRule>
    <cfRule type="cellIs" dxfId="63" priority="89" operator="greaterThan">
      <formula>0</formula>
    </cfRule>
  </conditionalFormatting>
  <conditionalFormatting sqref="C26">
    <cfRule type="cellIs" dxfId="62" priority="82" operator="greaterThan">
      <formula>0</formula>
    </cfRule>
  </conditionalFormatting>
  <conditionalFormatting sqref="C44:C47">
    <cfRule type="cellIs" dxfId="61" priority="3" operator="greaterThan">
      <formula>0</formula>
    </cfRule>
  </conditionalFormatting>
  <conditionalFormatting sqref="C69:C70">
    <cfRule type="cellIs" dxfId="60" priority="4" operator="greaterThan">
      <formula>0</formula>
    </cfRule>
  </conditionalFormatting>
  <conditionalFormatting sqref="D51:E51">
    <cfRule type="cellIs" dxfId="59" priority="51" operator="greaterThan">
      <formula>0</formula>
    </cfRule>
  </conditionalFormatting>
  <conditionalFormatting sqref="F19 C63 H63">
    <cfRule type="cellIs" priority="64" operator="greaterThan">
      <formula>0</formula>
    </cfRule>
  </conditionalFormatting>
  <conditionalFormatting sqref="F21 E22:E23">
    <cfRule type="cellIs" dxfId="58" priority="85" operator="greaterThan">
      <formula>0</formula>
    </cfRule>
    <cfRule type="cellIs" priority="86" operator="greaterThan">
      <formula>0</formula>
    </cfRule>
  </conditionalFormatting>
  <conditionalFormatting sqref="F23">
    <cfRule type="cellIs" dxfId="57" priority="53" operator="greaterThan">
      <formula>0</formula>
    </cfRule>
    <cfRule type="cellIs" dxfId="56" priority="54" operator="greaterThan">
      <formula>0</formula>
    </cfRule>
  </conditionalFormatting>
  <conditionalFormatting sqref="F26">
    <cfRule type="cellIs" dxfId="55" priority="61" operator="greaterThan">
      <formula>0</formula>
    </cfRule>
  </conditionalFormatting>
  <conditionalFormatting sqref="F28">
    <cfRule type="cellIs" dxfId="54" priority="77" operator="greaterThan">
      <formula>0</formula>
    </cfRule>
  </conditionalFormatting>
  <conditionalFormatting sqref="F31:F32">
    <cfRule type="cellIs" dxfId="53" priority="76" operator="greaterThan">
      <formula>0</formula>
    </cfRule>
  </conditionalFormatting>
  <conditionalFormatting sqref="F34:F35">
    <cfRule type="cellIs" dxfId="52" priority="36" operator="greaterThan">
      <formula>0</formula>
    </cfRule>
  </conditionalFormatting>
  <conditionalFormatting sqref="F38">
    <cfRule type="cellIs" dxfId="51" priority="80" operator="greaterThan">
      <formula>0</formula>
    </cfRule>
  </conditionalFormatting>
  <conditionalFormatting sqref="F40">
    <cfRule type="cellIs" dxfId="50" priority="78" operator="greaterThan">
      <formula>0</formula>
    </cfRule>
  </conditionalFormatting>
  <conditionalFormatting sqref="F42">
    <cfRule type="cellIs" dxfId="49" priority="79" operator="greaterThan">
      <formula>0</formula>
    </cfRule>
  </conditionalFormatting>
  <conditionalFormatting sqref="F60:F61 C61:C62 H64 D64:E65 C66">
    <cfRule type="cellIs" dxfId="48" priority="71" operator="greaterThan">
      <formula>0</formula>
    </cfRule>
  </conditionalFormatting>
  <conditionalFormatting sqref="F68">
    <cfRule type="cellIs" dxfId="47" priority="11" operator="greaterThan">
      <formula>0</formula>
    </cfRule>
    <cfRule type="cellIs" dxfId="46" priority="12" operator="greaterThan">
      <formula>0</formula>
    </cfRule>
  </conditionalFormatting>
  <conditionalFormatting sqref="H13">
    <cfRule type="cellIs" dxfId="45" priority="65" operator="greaterThan">
      <formula>0</formula>
    </cfRule>
    <cfRule type="cellIs" dxfId="44" priority="91" operator="greaterThan">
      <formula>0</formula>
    </cfRule>
  </conditionalFormatting>
  <conditionalFormatting sqref="H28">
    <cfRule type="cellIs" dxfId="43" priority="17" operator="greaterThan">
      <formula>0</formula>
    </cfRule>
  </conditionalFormatting>
  <conditionalFormatting sqref="H31:H32">
    <cfRule type="cellIs" dxfId="42" priority="31" operator="greaterThan">
      <formula>0</formula>
    </cfRule>
  </conditionalFormatting>
  <conditionalFormatting sqref="H34:H35">
    <cfRule type="cellIs" dxfId="41" priority="30" operator="greaterThan">
      <formula>0</formula>
    </cfRule>
  </conditionalFormatting>
  <conditionalFormatting sqref="H38">
    <cfRule type="cellIs" dxfId="40" priority="35" operator="greaterThan">
      <formula>0</formula>
    </cfRule>
  </conditionalFormatting>
  <conditionalFormatting sqref="H40">
    <cfRule type="cellIs" dxfId="39" priority="33" operator="greaterThan">
      <formula>0</formula>
    </cfRule>
  </conditionalFormatting>
  <conditionalFormatting sqref="H42">
    <cfRule type="cellIs" dxfId="38" priority="34" operator="greaterThan">
      <formula>0</formula>
    </cfRule>
  </conditionalFormatting>
  <conditionalFormatting sqref="H48 J48 L48:M48">
    <cfRule type="cellIs" dxfId="37" priority="81" operator="greaterThan">
      <formula>0</formula>
    </cfRule>
  </conditionalFormatting>
  <conditionalFormatting sqref="H60 H62">
    <cfRule type="cellIs" dxfId="36" priority="73" operator="greaterThan">
      <formula>0</formula>
    </cfRule>
  </conditionalFormatting>
  <conditionalFormatting sqref="H68">
    <cfRule type="cellIs" dxfId="35" priority="9" operator="greaterThan">
      <formula>0</formula>
    </cfRule>
    <cfRule type="cellIs" dxfId="34" priority="10" operator="greaterThan">
      <formula>0</formula>
    </cfRule>
  </conditionalFormatting>
  <conditionalFormatting sqref="J13 F19 F48 D49:E49 D53:E54">
    <cfRule type="cellIs" dxfId="33" priority="63" operator="greaterThan">
      <formula>0</formula>
    </cfRule>
  </conditionalFormatting>
  <conditionalFormatting sqref="J15">
    <cfRule type="cellIs" dxfId="32" priority="57" operator="greaterThan">
      <formula>0</formula>
    </cfRule>
    <cfRule type="cellIs" dxfId="31" priority="58" operator="greaterThan">
      <formula>0</formula>
    </cfRule>
  </conditionalFormatting>
  <conditionalFormatting sqref="J19">
    <cfRule type="cellIs" dxfId="30" priority="62" operator="greaterThan">
      <formula>0</formula>
    </cfRule>
  </conditionalFormatting>
  <conditionalFormatting sqref="J28">
    <cfRule type="cellIs" dxfId="29" priority="16" operator="greaterThan">
      <formula>0</formula>
    </cfRule>
  </conditionalFormatting>
  <conditionalFormatting sqref="J31:J32">
    <cfRule type="cellIs" dxfId="28" priority="25" operator="greaterThan">
      <formula>0</formula>
    </cfRule>
  </conditionalFormatting>
  <conditionalFormatting sqref="J34:J35">
    <cfRule type="cellIs" dxfId="27" priority="24" operator="greaterThan">
      <formula>0</formula>
    </cfRule>
  </conditionalFormatting>
  <conditionalFormatting sqref="J38">
    <cfRule type="cellIs" dxfId="26" priority="29" operator="greaterThan">
      <formula>0</formula>
    </cfRule>
  </conditionalFormatting>
  <conditionalFormatting sqref="J40">
    <cfRule type="cellIs" dxfId="25" priority="27" operator="greaterThan">
      <formula>0</formula>
    </cfRule>
  </conditionalFormatting>
  <conditionalFormatting sqref="J42">
    <cfRule type="cellIs" dxfId="24" priority="28" operator="greaterThan">
      <formula>0</formula>
    </cfRule>
  </conditionalFormatting>
  <conditionalFormatting sqref="J64:J65">
    <cfRule type="cellIs" dxfId="23" priority="50" operator="greaterThan">
      <formula>0</formula>
    </cfRule>
  </conditionalFormatting>
  <conditionalFormatting sqref="J68 L68">
    <cfRule type="cellIs" dxfId="22" priority="7" operator="greaterThan">
      <formula>0</formula>
    </cfRule>
    <cfRule type="cellIs" dxfId="21" priority="8" operator="greaterThan">
      <formula>0</formula>
    </cfRule>
  </conditionalFormatting>
  <conditionalFormatting sqref="L28">
    <cfRule type="cellIs" dxfId="20" priority="15" operator="greaterThan">
      <formula>0</formula>
    </cfRule>
  </conditionalFormatting>
  <conditionalFormatting sqref="L31:L32">
    <cfRule type="cellIs" dxfId="19" priority="19" operator="greaterThan">
      <formula>0</formula>
    </cfRule>
  </conditionalFormatting>
  <conditionalFormatting sqref="L34:L35">
    <cfRule type="cellIs" dxfId="18" priority="18" operator="greaterThan">
      <formula>0</formula>
    </cfRule>
  </conditionalFormatting>
  <conditionalFormatting sqref="L38">
    <cfRule type="cellIs" dxfId="17" priority="23" operator="greaterThan">
      <formula>0</formula>
    </cfRule>
  </conditionalFormatting>
  <conditionalFormatting sqref="L40">
    <cfRule type="cellIs" dxfId="16" priority="21" operator="greaterThan">
      <formula>0</formula>
    </cfRule>
  </conditionalFormatting>
  <conditionalFormatting sqref="L42">
    <cfRule type="cellIs" dxfId="15" priority="22" operator="greaterThan">
      <formula>0</formula>
    </cfRule>
  </conditionalFormatting>
  <conditionalFormatting sqref="L60:L61">
    <cfRule type="cellIs" dxfId="14" priority="2" operator="greaterThan">
      <formula>0</formula>
    </cfRule>
  </conditionalFormatting>
  <conditionalFormatting sqref="L66">
    <cfRule type="cellIs" dxfId="13" priority="1" operator="greaterThan">
      <formula>0</formula>
    </cfRule>
  </conditionalFormatting>
  <dataValidations count="4">
    <dataValidation type="list" allowBlank="1" showInputMessage="1" showErrorMessage="1" sqref="F23 C23" xr:uid="{963A25A9-1EFA-4DC6-AAAD-4A63B0FCAEEC}">
      <formula1>"yes, no, -"</formula1>
    </dataValidation>
    <dataValidation type="list" allowBlank="1" showInputMessage="1" showErrorMessage="1" sqref="C26" xr:uid="{9C9D636C-A53B-4DC7-97B5-37245F6E7E6E}">
      <formula1>"New measurement, Addition measurement datet from, Control measurement"</formula1>
    </dataValidation>
    <dataValidation type="list" allowBlank="1" showInputMessage="1" showErrorMessage="1" sqref="K61:L61" xr:uid="{27CD652F-24EE-4755-8ECB-D0CCA5DBE5D1}">
      <formula1>"[Grade A],[Grade B]"</formula1>
    </dataValidation>
    <dataValidation type="list" allowBlank="1" showInputMessage="1" showErrorMessage="1" sqref="L66" xr:uid="{E1DBA931-4310-4EDD-8E74-038E42140220}">
      <formula1>"[Grade A],[Grade B],local [Grade C]"</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&amp;CWA COURSE MEASUREMENT • report form 1-24.9 • © GCRCM • Copyright reserved!&amp;RPage 1</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pageSetUpPr fitToPage="1"/>
  </sheetPr>
  <dimension ref="B1:M84"/>
  <sheetViews>
    <sheetView showZeros="0" showWhiteSpace="0" zoomScaleNormal="100" zoomScaleSheetLayoutView="100" workbookViewId="0">
      <selection activeCell="D5" sqref="D5:H5"/>
    </sheetView>
  </sheetViews>
  <sheetFormatPr baseColWidth="10" defaultColWidth="11.42578125" defaultRowHeight="14.25" x14ac:dyDescent="0.2"/>
  <cols>
    <col min="1" max="1" width="3.7109375" style="52" customWidth="1"/>
    <col min="2" max="2" width="17.140625" style="52" customWidth="1"/>
    <col min="3" max="3" width="21.140625" style="52" customWidth="1"/>
    <col min="4" max="4" width="16.42578125" style="52" customWidth="1"/>
    <col min="5" max="5" width="2" style="52" bestFit="1" customWidth="1"/>
    <col min="6" max="6" width="11.7109375" style="52" customWidth="1"/>
    <col min="7" max="7" width="4.5703125" style="52" customWidth="1"/>
    <col min="8" max="8" width="11.28515625" style="52" customWidth="1"/>
    <col min="9" max="9" width="6.140625" style="52" customWidth="1"/>
    <col min="10" max="10" width="20.28515625" style="52" customWidth="1"/>
    <col min="11" max="11" width="14.85546875" style="52" customWidth="1"/>
    <col min="12" max="12" width="2" style="53" bestFit="1" customWidth="1"/>
    <col min="13" max="13" width="13.5703125" style="52" customWidth="1"/>
    <col min="14" max="16384" width="11.42578125" style="52"/>
  </cols>
  <sheetData>
    <row r="1" spans="2:13" ht="18" customHeight="1" x14ac:dyDescent="0.2"/>
    <row r="2" spans="2:13" ht="21" customHeight="1" x14ac:dyDescent="0.2">
      <c r="B2" s="21" t="s">
        <v>2</v>
      </c>
      <c r="C2" s="21"/>
      <c r="D2" s="54"/>
      <c r="E2" s="54"/>
      <c r="F2" s="21" t="s">
        <v>59</v>
      </c>
      <c r="H2" s="21"/>
      <c r="K2" s="54"/>
      <c r="M2" s="54"/>
    </row>
    <row r="3" spans="2:13" ht="10.5" customHeight="1" x14ac:dyDescent="0.2">
      <c r="B3" s="55"/>
      <c r="C3" s="55"/>
      <c r="D3" s="55"/>
      <c r="E3" s="55"/>
      <c r="F3" s="55"/>
      <c r="G3" s="55"/>
      <c r="H3" s="55"/>
      <c r="I3" s="55"/>
      <c r="J3" s="55"/>
      <c r="K3" s="55"/>
      <c r="L3" s="56"/>
      <c r="M3" s="55"/>
    </row>
    <row r="4" spans="2:13" ht="10.5" customHeight="1" x14ac:dyDescent="0.2"/>
    <row r="5" spans="2:13" s="120" customFormat="1" ht="24" customHeight="1" x14ac:dyDescent="0.2">
      <c r="B5" s="22" t="s">
        <v>55</v>
      </c>
      <c r="C5" s="159"/>
      <c r="D5" s="252"/>
      <c r="E5" s="252"/>
      <c r="F5" s="252"/>
      <c r="G5" s="252"/>
      <c r="H5" s="252"/>
      <c r="J5" s="160"/>
      <c r="K5" s="160"/>
      <c r="L5" s="160"/>
      <c r="M5" s="160"/>
    </row>
    <row r="6" spans="2:13" s="120" customFormat="1" ht="24" customHeight="1" x14ac:dyDescent="0.2">
      <c r="B6" s="117" t="s">
        <v>5</v>
      </c>
      <c r="C6" s="117"/>
      <c r="D6" s="252"/>
      <c r="E6" s="252"/>
      <c r="F6" s="252"/>
      <c r="G6" s="252"/>
      <c r="H6" s="252"/>
      <c r="J6" s="161"/>
      <c r="K6" s="160"/>
      <c r="L6" s="160"/>
      <c r="M6" s="160"/>
    </row>
    <row r="7" spans="2:13" s="120" customFormat="1" ht="24" customHeight="1" x14ac:dyDescent="0.2">
      <c r="B7" s="251" t="s">
        <v>48</v>
      </c>
      <c r="C7" s="251"/>
      <c r="D7" s="252"/>
      <c r="E7" s="252"/>
      <c r="F7" s="252"/>
      <c r="G7" s="252"/>
      <c r="H7" s="252"/>
      <c r="J7" s="161"/>
      <c r="K7" s="161"/>
      <c r="L7" s="161"/>
      <c r="M7" s="161"/>
    </row>
    <row r="8" spans="2:13" s="120" customFormat="1" ht="9" customHeight="1" x14ac:dyDescent="0.2">
      <c r="B8" s="118"/>
      <c r="C8" s="118"/>
      <c r="D8" s="118"/>
      <c r="E8" s="118"/>
      <c r="F8" s="118"/>
      <c r="G8" s="162"/>
      <c r="H8" s="162"/>
      <c r="J8" s="162"/>
      <c r="K8" s="162"/>
      <c r="L8" s="162"/>
      <c r="M8" s="162"/>
    </row>
    <row r="9" spans="2:13" s="120" customFormat="1" ht="24" customHeight="1" x14ac:dyDescent="0.2">
      <c r="B9" s="22" t="s">
        <v>17</v>
      </c>
      <c r="C9" s="124"/>
      <c r="D9" s="163"/>
      <c r="E9" s="163"/>
      <c r="F9" s="163"/>
      <c r="G9" s="164"/>
      <c r="H9" s="164"/>
      <c r="J9" s="126"/>
      <c r="K9" s="126"/>
      <c r="L9" s="127"/>
      <c r="M9" s="126"/>
    </row>
    <row r="10" spans="2:13" s="120" customFormat="1" ht="24" customHeight="1" x14ac:dyDescent="0.2">
      <c r="B10" s="118" t="s">
        <v>18</v>
      </c>
      <c r="C10" s="118"/>
      <c r="D10" s="119" t="s">
        <v>1</v>
      </c>
      <c r="F10" s="133" t="s">
        <v>116</v>
      </c>
      <c r="K10" s="117" t="s">
        <v>4</v>
      </c>
      <c r="M10" s="122">
        <v>20</v>
      </c>
    </row>
    <row r="11" spans="2:13" s="120" customFormat="1" ht="24" customHeight="1" x14ac:dyDescent="0.2">
      <c r="B11" s="118" t="s">
        <v>29</v>
      </c>
      <c r="C11" s="118"/>
      <c r="D11" s="123">
        <v>50</v>
      </c>
      <c r="F11" s="124"/>
      <c r="J11" s="118"/>
      <c r="K11" s="118" t="s">
        <v>70</v>
      </c>
      <c r="M11" s="125">
        <v>50</v>
      </c>
    </row>
    <row r="12" spans="2:13" s="120" customFormat="1" ht="9" customHeight="1" x14ac:dyDescent="0.2">
      <c r="J12" s="126"/>
      <c r="K12" s="126"/>
      <c r="L12" s="127"/>
    </row>
    <row r="13" spans="2:13" s="120" customFormat="1" ht="24" customHeight="1" x14ac:dyDescent="0.2">
      <c r="B13" s="117" t="s">
        <v>117</v>
      </c>
      <c r="C13" s="117"/>
      <c r="D13" s="128">
        <v>45329</v>
      </c>
      <c r="F13" s="118" t="s">
        <v>12</v>
      </c>
      <c r="G13" s="129">
        <v>1</v>
      </c>
      <c r="H13" s="129"/>
      <c r="L13" s="130"/>
    </row>
    <row r="14" spans="2:13" s="120" customFormat="1" ht="24" customHeight="1" x14ac:dyDescent="0.2">
      <c r="B14" s="118" t="s">
        <v>26</v>
      </c>
      <c r="C14" s="118"/>
      <c r="D14" s="131">
        <v>18</v>
      </c>
      <c r="F14" s="118" t="s">
        <v>25</v>
      </c>
      <c r="J14" s="126"/>
      <c r="K14" s="131">
        <v>19</v>
      </c>
    </row>
    <row r="15" spans="2:13" s="120" customFormat="1" ht="24" customHeight="1" x14ac:dyDescent="0.2">
      <c r="B15" s="118" t="s">
        <v>13</v>
      </c>
      <c r="C15" s="118"/>
      <c r="D15" s="132">
        <f>(D14+K14)/2</f>
        <v>18.5</v>
      </c>
      <c r="F15" s="118" t="s">
        <v>14</v>
      </c>
      <c r="J15" s="126"/>
      <c r="K15" s="165">
        <f>1+(0.0000116*(D15-M10))</f>
        <v>0.99998260000000005</v>
      </c>
      <c r="M15" s="118"/>
    </row>
    <row r="16" spans="2:13" s="120" customFormat="1" ht="18" customHeight="1" x14ac:dyDescent="0.2">
      <c r="B16" s="175" t="s">
        <v>15</v>
      </c>
      <c r="C16" s="134"/>
      <c r="D16" s="135" t="s">
        <v>16</v>
      </c>
      <c r="L16" s="127"/>
      <c r="M16" s="126"/>
    </row>
    <row r="17" spans="2:13" s="120" customFormat="1" ht="6" customHeight="1" x14ac:dyDescent="0.2">
      <c r="B17" s="166"/>
      <c r="C17" s="166"/>
      <c r="D17" s="167"/>
      <c r="E17" s="167"/>
      <c r="F17" s="167"/>
      <c r="G17" s="167"/>
      <c r="H17" s="167"/>
      <c r="I17" s="174"/>
      <c r="J17" s="168"/>
      <c r="K17" s="168"/>
      <c r="L17" s="169"/>
      <c r="M17" s="168"/>
    </row>
    <row r="18" spans="2:13" s="120" customFormat="1" ht="11.25" customHeight="1" x14ac:dyDescent="0.2">
      <c r="B18" s="149"/>
      <c r="C18" s="149"/>
      <c r="D18" s="149"/>
      <c r="E18" s="149"/>
      <c r="F18" s="149"/>
      <c r="G18" s="149"/>
      <c r="H18" s="149"/>
      <c r="J18" s="126"/>
      <c r="K18" s="126"/>
      <c r="L18" s="127"/>
      <c r="M18" s="126"/>
    </row>
    <row r="19" spans="2:13" s="120" customFormat="1" ht="16.5" customHeight="1" x14ac:dyDescent="0.2">
      <c r="B19" s="22" t="s">
        <v>19</v>
      </c>
      <c r="C19" s="170"/>
      <c r="D19" s="171"/>
      <c r="E19" s="171"/>
      <c r="F19" s="171"/>
      <c r="G19" s="118"/>
      <c r="H19" s="118"/>
      <c r="J19" s="117"/>
      <c r="K19" s="117"/>
      <c r="L19" s="127"/>
      <c r="M19" s="126"/>
    </row>
    <row r="20" spans="2:13" s="120" customFormat="1" ht="16.5" customHeight="1" x14ac:dyDescent="0.2">
      <c r="B20" s="118" t="s">
        <v>72</v>
      </c>
      <c r="C20" s="118"/>
      <c r="D20" s="137">
        <v>7</v>
      </c>
      <c r="E20" s="138" t="s">
        <v>56</v>
      </c>
      <c r="F20" s="139">
        <f>D11</f>
        <v>50</v>
      </c>
      <c r="H20" s="118" t="s">
        <v>73</v>
      </c>
      <c r="K20" s="137">
        <v>7</v>
      </c>
      <c r="L20" s="138" t="s">
        <v>56</v>
      </c>
      <c r="M20" s="139">
        <f>D11</f>
        <v>50</v>
      </c>
    </row>
    <row r="21" spans="2:13" s="120" customFormat="1" ht="16.5" customHeight="1" x14ac:dyDescent="0.2">
      <c r="B21" s="117" t="s">
        <v>74</v>
      </c>
      <c r="D21" s="118"/>
      <c r="F21" s="173">
        <f>D20*D11</f>
        <v>350</v>
      </c>
      <c r="H21" s="117" t="s">
        <v>75</v>
      </c>
      <c r="J21" s="140"/>
      <c r="L21" s="127"/>
      <c r="M21" s="173">
        <f>K20*D11</f>
        <v>350</v>
      </c>
    </row>
    <row r="22" spans="2:13" s="120" customFormat="1" ht="16.5" customHeight="1" x14ac:dyDescent="0.2">
      <c r="B22" s="118" t="s">
        <v>77</v>
      </c>
      <c r="C22" s="118"/>
      <c r="D22" s="118"/>
      <c r="E22" s="118"/>
      <c r="F22" s="176">
        <v>48.9</v>
      </c>
      <c r="H22" s="118" t="s">
        <v>76</v>
      </c>
      <c r="L22" s="127"/>
      <c r="M22" s="176">
        <v>48.88</v>
      </c>
    </row>
    <row r="23" spans="2:13" s="120" customFormat="1" ht="16.5" customHeight="1" x14ac:dyDescent="0.2">
      <c r="B23" s="118" t="s">
        <v>71</v>
      </c>
      <c r="C23" s="118"/>
      <c r="D23" s="118"/>
      <c r="E23" s="118"/>
      <c r="F23" s="177">
        <f>(D20*D11)+F22</f>
        <v>398.9</v>
      </c>
      <c r="H23" s="118" t="s">
        <v>78</v>
      </c>
      <c r="L23" s="127"/>
      <c r="M23" s="177">
        <f>(K20*D11)+M22</f>
        <v>398.88</v>
      </c>
    </row>
    <row r="24" spans="2:13" s="120" customFormat="1" ht="9" customHeight="1" x14ac:dyDescent="0.2">
      <c r="B24" s="124"/>
      <c r="C24" s="124"/>
      <c r="D24" s="124"/>
      <c r="E24" s="124"/>
      <c r="F24" s="124"/>
      <c r="G24" s="142"/>
      <c r="H24" s="142"/>
      <c r="J24" s="141"/>
      <c r="L24" s="127"/>
      <c r="M24" s="141"/>
    </row>
    <row r="25" spans="2:13" s="120" customFormat="1" ht="16.5" customHeight="1" x14ac:dyDescent="0.2">
      <c r="B25" s="65" t="s">
        <v>22</v>
      </c>
      <c r="C25" s="118"/>
      <c r="F25" s="143">
        <f>ABS(M23-F23)</f>
        <v>1.999999999998181E-2</v>
      </c>
      <c r="H25" s="65" t="s">
        <v>57</v>
      </c>
      <c r="L25" s="127"/>
      <c r="M25" s="144">
        <f>(D20+1)/100</f>
        <v>0.08</v>
      </c>
    </row>
    <row r="26" spans="2:13" s="120" customFormat="1" ht="9" customHeight="1" x14ac:dyDescent="0.2">
      <c r="B26" s="118"/>
      <c r="C26" s="118"/>
      <c r="D26" s="118"/>
      <c r="F26" s="135"/>
      <c r="J26" s="140"/>
      <c r="K26" s="140"/>
      <c r="L26" s="127"/>
      <c r="M26" s="145"/>
    </row>
    <row r="27" spans="2:13" s="120" customFormat="1" ht="16.5" customHeight="1" x14ac:dyDescent="0.2">
      <c r="B27" s="136" t="s">
        <v>20</v>
      </c>
      <c r="C27" s="136"/>
      <c r="D27" s="136"/>
      <c r="E27" s="136"/>
      <c r="F27" s="146">
        <f>IF(F25="große Messdifferenz!",,(F23+M23)/2)</f>
        <v>398.89</v>
      </c>
      <c r="J27" s="147"/>
      <c r="K27" s="135"/>
      <c r="L27" s="127"/>
      <c r="M27" s="126"/>
    </row>
    <row r="28" spans="2:13" s="120" customFormat="1" ht="16.5" customHeight="1" x14ac:dyDescent="0.2">
      <c r="B28" s="65" t="s">
        <v>21</v>
      </c>
      <c r="C28" s="136"/>
      <c r="D28" s="136"/>
      <c r="E28" s="136"/>
      <c r="F28" s="178">
        <f>(F30-F27)*100+0.001</f>
        <v>-0.69306859999503467</v>
      </c>
      <c r="J28" s="148"/>
      <c r="K28" s="135"/>
      <c r="L28" s="127"/>
      <c r="M28" s="126"/>
    </row>
    <row r="29" spans="2:13" s="120" customFormat="1" ht="14.25" customHeight="1" x14ac:dyDescent="0.2">
      <c r="B29" s="149"/>
      <c r="C29" s="149"/>
      <c r="D29" s="149"/>
      <c r="E29" s="149"/>
      <c r="F29" s="149"/>
      <c r="J29" s="126"/>
      <c r="K29" s="126"/>
      <c r="L29" s="127"/>
      <c r="M29" s="126"/>
    </row>
    <row r="30" spans="2:13" s="120" customFormat="1" ht="16.5" customHeight="1" x14ac:dyDescent="0.2">
      <c r="B30" s="124" t="s">
        <v>23</v>
      </c>
      <c r="C30" s="124"/>
      <c r="D30" s="124"/>
      <c r="F30" s="150">
        <f>K15*F27</f>
        <v>398.88305931400004</v>
      </c>
      <c r="H30" s="151" t="str">
        <f>IF(F37&lt;&gt;0,"calibration course unrounded",)</f>
        <v>calibration course unrounded</v>
      </c>
      <c r="K30" s="146"/>
      <c r="L30" s="127"/>
      <c r="M30" s="126"/>
    </row>
    <row r="31" spans="2:13" s="120" customFormat="1" ht="12" customHeight="1" x14ac:dyDescent="0.2">
      <c r="B31" s="149"/>
      <c r="C31" s="149"/>
      <c r="D31" s="149"/>
      <c r="E31" s="149"/>
      <c r="F31" s="149"/>
      <c r="G31" s="149"/>
      <c r="H31" s="149"/>
      <c r="J31" s="126"/>
      <c r="K31" s="126"/>
      <c r="L31" s="127"/>
      <c r="M31" s="126"/>
    </row>
    <row r="32" spans="2:13" s="120" customFormat="1" ht="16.5" customHeight="1" x14ac:dyDescent="0.2">
      <c r="B32" s="149" t="s">
        <v>58</v>
      </c>
      <c r="C32" s="149"/>
      <c r="D32" s="149"/>
      <c r="E32" s="149"/>
      <c r="F32" s="149"/>
      <c r="G32" s="149"/>
      <c r="H32" s="149"/>
      <c r="J32" s="126"/>
      <c r="K32" s="126"/>
      <c r="L32" s="127"/>
      <c r="M32" s="126"/>
    </row>
    <row r="33" spans="2:13" s="120" customFormat="1" ht="16.5" customHeight="1" x14ac:dyDescent="0.2">
      <c r="B33" s="152" t="s">
        <v>118</v>
      </c>
      <c r="C33" s="149"/>
      <c r="D33" s="149"/>
      <c r="E33" s="149"/>
      <c r="F33" s="149"/>
      <c r="G33" s="149"/>
      <c r="H33" s="149"/>
      <c r="I33" s="152"/>
      <c r="J33" s="126"/>
      <c r="K33" s="126"/>
      <c r="L33" s="127"/>
      <c r="M33" s="126"/>
    </row>
    <row r="34" spans="2:13" s="120" customFormat="1" ht="16.5" customHeight="1" x14ac:dyDescent="0.2">
      <c r="C34" s="149"/>
      <c r="D34" s="149"/>
      <c r="E34" s="149"/>
      <c r="F34" s="149"/>
      <c r="G34" s="149"/>
      <c r="H34" s="149"/>
      <c r="J34" s="126"/>
      <c r="K34" s="126"/>
      <c r="L34" s="127"/>
      <c r="M34" s="126"/>
    </row>
    <row r="35" spans="2:13" s="120" customFormat="1" ht="16.5" customHeight="1" x14ac:dyDescent="0.2">
      <c r="B35" s="153" t="s">
        <v>24</v>
      </c>
      <c r="C35" s="136"/>
      <c r="D35" s="118"/>
      <c r="E35" s="118"/>
      <c r="F35" s="154">
        <v>0.12</v>
      </c>
      <c r="J35" s="172"/>
      <c r="K35" s="149"/>
      <c r="L35" s="127"/>
      <c r="M35" s="126"/>
    </row>
    <row r="36" spans="2:13" s="120" customFormat="1" ht="6" customHeight="1" x14ac:dyDescent="0.2">
      <c r="B36" s="124"/>
      <c r="C36" s="124"/>
      <c r="D36" s="124"/>
      <c r="E36" s="124"/>
      <c r="F36" s="117"/>
      <c r="J36" s="117"/>
      <c r="K36" s="126"/>
      <c r="L36" s="127"/>
      <c r="M36" s="126"/>
    </row>
    <row r="37" spans="2:13" s="120" customFormat="1" ht="16.5" customHeight="1" x14ac:dyDescent="0.2">
      <c r="B37" s="155" t="s">
        <v>30</v>
      </c>
      <c r="C37" s="156"/>
      <c r="D37" s="156"/>
      <c r="E37" s="156"/>
      <c r="F37" s="157">
        <f>IF(F35&lt;&gt;0,F30+F35,)</f>
        <v>399.00305931400004</v>
      </c>
      <c r="J37" s="142">
        <f>IF(F35&lt;&gt;0,,"optionally")</f>
        <v>0</v>
      </c>
      <c r="K37" s="172"/>
      <c r="L37" s="127"/>
      <c r="M37" s="126"/>
    </row>
    <row r="38" spans="2:13" s="120" customFormat="1" ht="12" customHeight="1" x14ac:dyDescent="0.2">
      <c r="B38" s="158"/>
      <c r="C38" s="158"/>
      <c r="D38" s="158"/>
      <c r="E38" s="158"/>
      <c r="F38" s="158"/>
      <c r="G38" s="158"/>
      <c r="H38" s="158"/>
      <c r="J38" s="127"/>
      <c r="K38" s="127"/>
      <c r="L38" s="127"/>
      <c r="M38" s="127"/>
    </row>
    <row r="39" spans="2:13" ht="6" customHeight="1" x14ac:dyDescent="0.2">
      <c r="B39" s="61"/>
      <c r="C39" s="61"/>
      <c r="D39" s="62"/>
      <c r="E39" s="62"/>
      <c r="F39" s="62"/>
      <c r="G39" s="62"/>
      <c r="H39" s="62"/>
      <c r="I39" s="55"/>
      <c r="J39" s="63"/>
      <c r="K39" s="63"/>
      <c r="L39" s="64"/>
      <c r="M39" s="63"/>
    </row>
    <row r="40" spans="2:13" ht="6" customHeight="1" x14ac:dyDescent="0.2">
      <c r="B40" s="60"/>
      <c r="C40" s="60"/>
      <c r="D40" s="24"/>
      <c r="E40" s="24"/>
      <c r="F40" s="24"/>
      <c r="G40" s="24"/>
      <c r="H40" s="24"/>
      <c r="J40" s="59"/>
      <c r="K40" s="59"/>
      <c r="L40" s="58"/>
      <c r="M40" s="59"/>
    </row>
    <row r="41" spans="2:13" ht="12" customHeight="1" x14ac:dyDescent="0.2">
      <c r="B41" s="66" t="s">
        <v>61</v>
      </c>
      <c r="C41" s="57"/>
      <c r="D41" s="57"/>
      <c r="E41" s="57"/>
      <c r="F41" s="57"/>
      <c r="G41" s="57"/>
      <c r="H41" s="57"/>
      <c r="J41" s="58"/>
      <c r="K41" s="58"/>
      <c r="L41" s="58"/>
      <c r="M41" s="58"/>
    </row>
    <row r="42" spans="2:13" ht="14.25" customHeight="1" x14ac:dyDescent="0.2">
      <c r="B42" s="66" t="s">
        <v>62</v>
      </c>
      <c r="C42" s="57"/>
      <c r="D42" s="24"/>
      <c r="E42" s="24"/>
      <c r="F42" s="24"/>
      <c r="G42" s="57"/>
      <c r="H42" s="57"/>
      <c r="J42" s="58"/>
      <c r="K42" s="58"/>
      <c r="L42" s="58"/>
      <c r="M42" s="58"/>
    </row>
    <row r="43" spans="2:13" ht="13.5" customHeight="1" x14ac:dyDescent="0.25">
      <c r="B43" s="67"/>
      <c r="C43" s="67"/>
      <c r="D43" s="57"/>
      <c r="E43" s="57"/>
      <c r="F43" s="57"/>
      <c r="G43" s="57"/>
      <c r="H43" s="57"/>
      <c r="J43" s="58"/>
      <c r="K43" s="58"/>
      <c r="L43" s="58"/>
      <c r="M43" s="58"/>
    </row>
    <row r="44" spans="2:13" ht="14.25" customHeight="1" x14ac:dyDescent="0.2">
      <c r="B44" s="57"/>
      <c r="C44" s="57"/>
      <c r="D44" s="57"/>
      <c r="E44" s="57"/>
      <c r="F44" s="57"/>
      <c r="G44" s="57"/>
      <c r="H44" s="57"/>
      <c r="J44" s="58"/>
      <c r="K44" s="58"/>
      <c r="L44" s="58"/>
      <c r="M44" s="58"/>
    </row>
    <row r="45" spans="2:13" ht="14.25" customHeight="1" x14ac:dyDescent="0.2">
      <c r="B45" s="57"/>
      <c r="C45" s="57"/>
      <c r="D45" s="57"/>
      <c r="E45" s="57"/>
      <c r="F45" s="57"/>
      <c r="G45" s="57"/>
      <c r="H45" s="57"/>
      <c r="J45" s="58"/>
      <c r="K45" s="58"/>
      <c r="L45" s="58"/>
      <c r="M45" s="58"/>
    </row>
    <row r="46" spans="2:13" ht="14.25" customHeight="1" x14ac:dyDescent="0.2">
      <c r="B46" s="57"/>
      <c r="C46" s="57"/>
      <c r="D46" s="57"/>
      <c r="E46" s="57"/>
      <c r="F46" s="57"/>
      <c r="G46" s="57"/>
      <c r="H46" s="57"/>
      <c r="J46" s="58"/>
      <c r="K46" s="58"/>
      <c r="L46" s="58"/>
      <c r="M46" s="58"/>
    </row>
    <row r="47" spans="2:13" ht="14.25" customHeight="1" x14ac:dyDescent="0.2">
      <c r="B47" s="57"/>
      <c r="C47" s="57"/>
      <c r="D47" s="57"/>
      <c r="E47" s="57"/>
      <c r="F47" s="57"/>
      <c r="G47" s="57"/>
      <c r="H47" s="57"/>
      <c r="J47" s="58"/>
      <c r="K47" s="58"/>
      <c r="L47" s="58"/>
      <c r="M47" s="58"/>
    </row>
    <row r="48" spans="2:13" ht="14.25" customHeight="1" x14ac:dyDescent="0.2">
      <c r="B48" s="57"/>
      <c r="C48" s="57"/>
      <c r="D48" s="57"/>
      <c r="E48" s="57"/>
      <c r="F48" s="57"/>
      <c r="G48" s="57"/>
      <c r="H48" s="57"/>
      <c r="J48" s="58"/>
      <c r="K48" s="58"/>
      <c r="L48" s="58"/>
      <c r="M48" s="58"/>
    </row>
    <row r="49" spans="2:13" ht="14.25" customHeight="1" x14ac:dyDescent="0.2">
      <c r="B49" s="57"/>
      <c r="C49" s="57"/>
      <c r="D49" s="57"/>
      <c r="E49" s="57"/>
      <c r="F49" s="57"/>
      <c r="G49" s="57"/>
      <c r="H49" s="57"/>
      <c r="J49" s="58"/>
      <c r="K49" s="58"/>
      <c r="L49" s="58"/>
      <c r="M49" s="58"/>
    </row>
    <row r="50" spans="2:13" ht="14.25" customHeight="1" x14ac:dyDescent="0.2">
      <c r="B50" s="57"/>
      <c r="C50" s="57"/>
      <c r="D50" s="57"/>
      <c r="E50" s="57"/>
      <c r="F50" s="57"/>
      <c r="G50" s="57"/>
      <c r="H50" s="57"/>
      <c r="J50" s="58"/>
      <c r="K50" s="58"/>
      <c r="L50" s="58"/>
      <c r="M50" s="58"/>
    </row>
    <row r="51" spans="2:13" ht="14.25" customHeight="1" x14ac:dyDescent="0.2">
      <c r="B51" s="57"/>
      <c r="C51" s="57"/>
      <c r="D51" s="57"/>
      <c r="E51" s="57"/>
      <c r="F51" s="57"/>
      <c r="G51" s="57"/>
      <c r="H51" s="57"/>
      <c r="J51" s="58"/>
      <c r="K51" s="57"/>
      <c r="L51" s="58"/>
      <c r="M51" s="58"/>
    </row>
    <row r="52" spans="2:13" ht="14.25" customHeight="1" x14ac:dyDescent="0.2">
      <c r="B52" s="57"/>
      <c r="C52" s="57"/>
      <c r="D52" s="57"/>
      <c r="E52" s="57"/>
      <c r="F52" s="57"/>
      <c r="G52" s="57"/>
      <c r="H52" s="57"/>
      <c r="J52" s="58"/>
      <c r="K52" s="58"/>
      <c r="L52" s="58"/>
      <c r="M52" s="58"/>
    </row>
    <row r="53" spans="2:13" ht="14.25" customHeight="1" x14ac:dyDescent="0.2">
      <c r="B53" s="57"/>
      <c r="C53" s="57"/>
      <c r="D53" s="57"/>
      <c r="E53" s="57"/>
      <c r="F53" s="57"/>
      <c r="G53" s="57"/>
      <c r="H53" s="57"/>
      <c r="J53" s="58"/>
      <c r="K53" s="58"/>
      <c r="L53" s="58"/>
      <c r="M53" s="58"/>
    </row>
    <row r="54" spans="2:13" ht="14.25" customHeight="1" x14ac:dyDescent="0.2">
      <c r="B54" s="57"/>
      <c r="C54" s="57"/>
      <c r="D54" s="57"/>
      <c r="E54" s="57"/>
      <c r="F54" s="57"/>
      <c r="G54" s="57"/>
      <c r="H54" s="57"/>
      <c r="J54" s="58"/>
      <c r="K54" s="58"/>
      <c r="L54" s="58"/>
      <c r="M54" s="58"/>
    </row>
    <row r="55" spans="2:13" ht="14.25" customHeight="1" x14ac:dyDescent="0.2">
      <c r="B55" s="57"/>
      <c r="C55" s="57"/>
      <c r="D55" s="57"/>
      <c r="E55" s="57"/>
      <c r="F55" s="57"/>
      <c r="G55" s="57"/>
      <c r="H55" s="57"/>
      <c r="J55" s="58"/>
      <c r="K55" s="58"/>
      <c r="L55" s="58"/>
      <c r="M55" s="58"/>
    </row>
    <row r="56" spans="2:13" ht="14.25" customHeight="1" x14ac:dyDescent="0.2">
      <c r="B56" s="57"/>
      <c r="C56" s="57"/>
      <c r="D56" s="57"/>
      <c r="E56" s="57"/>
      <c r="F56" s="57"/>
      <c r="G56" s="57"/>
      <c r="H56" s="57"/>
      <c r="J56" s="58"/>
      <c r="K56" s="57"/>
      <c r="L56" s="58"/>
      <c r="M56" s="58"/>
    </row>
    <row r="57" spans="2:13" ht="14.25" customHeight="1" x14ac:dyDescent="0.2">
      <c r="B57" s="57"/>
      <c r="C57" s="57"/>
      <c r="D57" s="57"/>
      <c r="E57" s="57"/>
      <c r="F57" s="57"/>
      <c r="G57" s="57"/>
      <c r="H57" s="57"/>
      <c r="J57" s="58"/>
      <c r="K57" s="58"/>
      <c r="L57" s="58"/>
      <c r="M57" s="58"/>
    </row>
    <row r="58" spans="2:13" ht="14.25" customHeight="1" x14ac:dyDescent="0.2">
      <c r="B58" s="57"/>
      <c r="C58" s="57"/>
      <c r="D58" s="57"/>
      <c r="E58" s="57"/>
      <c r="F58" s="57"/>
      <c r="G58" s="57"/>
      <c r="H58" s="57"/>
      <c r="J58" s="58"/>
      <c r="K58" s="58"/>
      <c r="L58" s="58"/>
      <c r="M58" s="58"/>
    </row>
    <row r="59" spans="2:13" ht="14.25" customHeight="1" x14ac:dyDescent="0.2">
      <c r="B59" s="57"/>
      <c r="C59" s="57"/>
      <c r="D59" s="57"/>
      <c r="E59" s="57"/>
      <c r="F59" s="57"/>
      <c r="G59" s="57"/>
      <c r="H59" s="57"/>
      <c r="J59" s="58"/>
      <c r="K59" s="58"/>
      <c r="L59" s="58"/>
      <c r="M59" s="58"/>
    </row>
    <row r="60" spans="2:13" ht="14.25" customHeight="1" x14ac:dyDescent="0.2">
      <c r="B60" s="57"/>
      <c r="C60" s="57"/>
      <c r="D60" s="57"/>
      <c r="E60" s="57"/>
      <c r="F60" s="57"/>
      <c r="G60" s="57"/>
      <c r="H60" s="57"/>
      <c r="J60" s="58"/>
      <c r="K60" s="58"/>
      <c r="L60" s="58"/>
      <c r="M60" s="58"/>
    </row>
    <row r="61" spans="2:13" ht="14.25" customHeight="1" x14ac:dyDescent="0.2">
      <c r="B61" s="57"/>
      <c r="C61" s="57"/>
      <c r="D61" s="57"/>
      <c r="E61" s="57"/>
      <c r="F61" s="57"/>
      <c r="G61" s="57"/>
      <c r="H61" s="57"/>
      <c r="J61" s="58"/>
      <c r="K61" s="58"/>
      <c r="L61" s="58"/>
      <c r="M61" s="58"/>
    </row>
    <row r="62" spans="2:13" x14ac:dyDescent="0.2">
      <c r="L62" s="69"/>
      <c r="M62" s="68"/>
    </row>
    <row r="84" spans="13:13" x14ac:dyDescent="0.2">
      <c r="M84" s="215">
        <v>2</v>
      </c>
    </row>
  </sheetData>
  <sheetProtection sheet="1" formatCells="0" formatColumns="0" formatRows="0"/>
  <mergeCells count="4">
    <mergeCell ref="B7:C7"/>
    <mergeCell ref="D5:H5"/>
    <mergeCell ref="D6:H6"/>
    <mergeCell ref="D7:H7"/>
  </mergeCells>
  <conditionalFormatting sqref="D5:D7">
    <cfRule type="cellIs" dxfId="12" priority="3" operator="greaterThan">
      <formula>0</formula>
    </cfRule>
    <cfRule type="cellIs" dxfId="11" priority="4" operator="greaterThan">
      <formula>0</formula>
    </cfRule>
  </conditionalFormatting>
  <dataValidations count="1">
    <dataValidation type="list" allowBlank="1" showInputMessage="1" showErrorMessage="1" sqref="B7:B8" xr:uid="{005848F3-85FE-4734-819E-9782423703FE}">
      <formula1>"WA-AIMS Measurer [Grade A]:,WA-AIMS Measurer [Grade B]:,Local Measurer [Grade C]:"</formula1>
    </dataValidation>
  </dataValidations>
  <pageMargins left="0.78740157480314965" right="0.19685039370078741" top="0.39370078740157483" bottom="0.39370078740157483" header="0" footer="0.19685039370078741"/>
  <pageSetup paperSize="9" scale="65" fitToHeight="0" orientation="portrait" r:id="rId1"/>
  <headerFooter>
    <oddFooter>&amp;C&amp;"Arial Narrow,Standard"WORLD ATHLETICS COURSE MEASUREMENT • report form 1-24.9 • © GCRCM • Copyright reserved!</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1">
    <pageSetUpPr fitToPage="1"/>
  </sheetPr>
  <dimension ref="B1:O83"/>
  <sheetViews>
    <sheetView showZeros="0" zoomScaleNormal="100" zoomScaleSheetLayoutView="100" workbookViewId="0">
      <selection activeCell="E4" sqref="E4:O4"/>
    </sheetView>
  </sheetViews>
  <sheetFormatPr baseColWidth="10" defaultColWidth="11.42578125" defaultRowHeight="12.75" x14ac:dyDescent="0.25"/>
  <cols>
    <col min="1" max="1" width="2.42578125" style="26" customWidth="1"/>
    <col min="2" max="2" width="10" style="26" customWidth="1"/>
    <col min="3" max="4" width="11.7109375" style="26" customWidth="1"/>
    <col min="5" max="5" width="9.7109375" style="26" customWidth="1"/>
    <col min="6" max="6" width="13.28515625" style="26" customWidth="1"/>
    <col min="7" max="7" width="11.7109375" style="26" customWidth="1"/>
    <col min="8" max="9" width="11" style="26" customWidth="1"/>
    <col min="10" max="10" width="9.7109375" style="26" customWidth="1"/>
    <col min="11" max="12" width="11.7109375" style="26" customWidth="1"/>
    <col min="13" max="13" width="11.7109375" style="29" customWidth="1"/>
    <col min="14" max="14" width="13.28515625" style="29" customWidth="1"/>
    <col min="15" max="15" width="13.28515625" style="26" customWidth="1"/>
    <col min="16" max="16384" width="11.42578125" style="26"/>
  </cols>
  <sheetData>
    <row r="1" spans="2:15" ht="22.5" customHeight="1" x14ac:dyDescent="0.25">
      <c r="B1" s="21" t="s">
        <v>2</v>
      </c>
      <c r="C1" s="23"/>
      <c r="D1" s="23"/>
      <c r="E1" s="23"/>
      <c r="F1" s="23"/>
      <c r="G1" s="23"/>
      <c r="H1" s="21" t="s">
        <v>54</v>
      </c>
      <c r="J1" s="23"/>
    </row>
    <row r="2" spans="2:15" ht="6" customHeight="1" x14ac:dyDescent="0.25">
      <c r="B2" s="40"/>
      <c r="C2" s="40"/>
      <c r="D2" s="40"/>
      <c r="E2" s="40"/>
      <c r="F2" s="40"/>
      <c r="G2" s="40"/>
      <c r="H2" s="40"/>
      <c r="I2" s="40"/>
      <c r="J2" s="40"/>
      <c r="K2" s="40"/>
      <c r="L2" s="40"/>
      <c r="M2" s="41"/>
      <c r="N2" s="41"/>
      <c r="O2" s="40"/>
    </row>
    <row r="3" spans="2:15" ht="6" customHeight="1" x14ac:dyDescent="0.25"/>
    <row r="4" spans="2:15" ht="16.5" customHeight="1" x14ac:dyDescent="0.25">
      <c r="B4" s="179" t="s">
        <v>93</v>
      </c>
      <c r="E4" s="253"/>
      <c r="F4" s="253"/>
      <c r="G4" s="253"/>
      <c r="H4" s="253"/>
      <c r="I4" s="253"/>
      <c r="J4" s="253"/>
      <c r="K4" s="253"/>
      <c r="L4" s="253"/>
      <c r="M4" s="253"/>
      <c r="N4" s="253"/>
      <c r="O4" s="253"/>
    </row>
    <row r="5" spans="2:15" ht="6" customHeight="1" x14ac:dyDescent="0.25">
      <c r="B5" s="42"/>
      <c r="C5" s="25"/>
      <c r="F5" s="43"/>
      <c r="G5" s="43"/>
      <c r="H5" s="43"/>
      <c r="I5" s="43"/>
      <c r="J5" s="43"/>
      <c r="K5" s="43"/>
      <c r="L5" s="43"/>
      <c r="M5" s="43"/>
      <c r="N5" s="43"/>
      <c r="O5" s="43"/>
    </row>
    <row r="6" spans="2:15" ht="16.5" customHeight="1" x14ac:dyDescent="0.25">
      <c r="B6" s="268" t="s">
        <v>48</v>
      </c>
      <c r="C6" s="268"/>
      <c r="D6" s="268"/>
      <c r="E6" s="269"/>
      <c r="F6" s="269"/>
      <c r="G6" s="269"/>
      <c r="H6" s="269"/>
      <c r="I6" s="269"/>
      <c r="J6" s="269"/>
      <c r="K6" s="269"/>
      <c r="L6" s="269"/>
      <c r="M6" s="269"/>
      <c r="N6" s="269"/>
      <c r="O6" s="269"/>
    </row>
    <row r="7" spans="2:15" ht="6" customHeight="1" x14ac:dyDescent="0.25">
      <c r="B7" s="27"/>
      <c r="C7" s="25"/>
      <c r="G7" s="25"/>
      <c r="H7" s="25"/>
      <c r="I7" s="25"/>
      <c r="J7" s="25"/>
      <c r="K7" s="25"/>
      <c r="L7" s="25"/>
      <c r="M7" s="28"/>
    </row>
    <row r="8" spans="2:15" s="20" customFormat="1" ht="16.5" customHeight="1" x14ac:dyDescent="0.25">
      <c r="B8" s="272" t="s">
        <v>55</v>
      </c>
      <c r="C8" s="228"/>
      <c r="E8" s="275"/>
      <c r="F8" s="273"/>
      <c r="G8" s="273"/>
      <c r="H8" s="273"/>
      <c r="J8" s="273" t="s">
        <v>140</v>
      </c>
      <c r="K8" s="274" t="s">
        <v>119</v>
      </c>
      <c r="M8" s="276" t="s">
        <v>34</v>
      </c>
      <c r="N8" s="271"/>
    </row>
    <row r="9" spans="2:15" s="20" customFormat="1" ht="16.5" customHeight="1" x14ac:dyDescent="0.25">
      <c r="B9" s="272" t="s">
        <v>141</v>
      </c>
      <c r="C9" s="228"/>
      <c r="E9" s="275">
        <f>E8</f>
        <v>0</v>
      </c>
      <c r="F9" s="273"/>
      <c r="G9" s="273"/>
      <c r="H9" s="273"/>
      <c r="J9" s="273" t="s">
        <v>140</v>
      </c>
      <c r="K9" s="274" t="s">
        <v>119</v>
      </c>
      <c r="M9" s="276" t="s">
        <v>34</v>
      </c>
      <c r="N9" s="271">
        <f>N8</f>
        <v>0</v>
      </c>
    </row>
    <row r="10" spans="2:15" ht="6" customHeight="1" x14ac:dyDescent="0.25">
      <c r="B10" s="72"/>
      <c r="C10" s="32"/>
      <c r="D10" s="74"/>
      <c r="E10" s="74"/>
      <c r="F10" s="74"/>
      <c r="G10" s="71"/>
      <c r="I10" s="75"/>
      <c r="J10" s="75"/>
      <c r="K10" s="75"/>
      <c r="L10" s="73"/>
      <c r="M10" s="76"/>
      <c r="N10" s="26"/>
    </row>
    <row r="11" spans="2:15" s="172" customFormat="1" ht="16.5" customHeight="1" x14ac:dyDescent="0.25">
      <c r="B11" s="22" t="s">
        <v>46</v>
      </c>
      <c r="C11" s="181"/>
      <c r="D11" s="181"/>
      <c r="E11" s="181"/>
      <c r="F11" s="181"/>
      <c r="G11" s="181"/>
      <c r="H11" s="181"/>
      <c r="I11" s="181"/>
      <c r="J11" s="22" t="s">
        <v>47</v>
      </c>
      <c r="K11" s="181"/>
      <c r="L11" s="182"/>
      <c r="M11" s="183"/>
      <c r="N11" s="184"/>
    </row>
    <row r="12" spans="2:15" s="20" customFormat="1" ht="16.5" customHeight="1" x14ac:dyDescent="0.25">
      <c r="B12" s="223" t="s">
        <v>3</v>
      </c>
      <c r="C12" s="224"/>
      <c r="D12" s="223" t="s">
        <v>12</v>
      </c>
      <c r="E12" s="225"/>
      <c r="F12" s="226" t="s">
        <v>4</v>
      </c>
      <c r="G12" s="227"/>
      <c r="J12" s="223" t="s">
        <v>3</v>
      </c>
      <c r="K12" s="228">
        <f>C12</f>
        <v>0</v>
      </c>
      <c r="L12" s="223" t="s">
        <v>12</v>
      </c>
      <c r="M12" s="225"/>
      <c r="N12" s="226" t="s">
        <v>4</v>
      </c>
      <c r="O12" s="227"/>
    </row>
    <row r="13" spans="2:15" ht="6" customHeight="1" x14ac:dyDescent="0.25">
      <c r="B13" s="27"/>
      <c r="C13" s="25"/>
      <c r="G13" s="25"/>
      <c r="H13" s="25"/>
      <c r="I13" s="25"/>
      <c r="J13" s="25"/>
      <c r="K13" s="25"/>
      <c r="L13" s="25"/>
      <c r="M13" s="28"/>
    </row>
    <row r="14" spans="2:15" ht="16.5" customHeight="1" x14ac:dyDescent="0.25">
      <c r="B14" s="192" t="s">
        <v>63</v>
      </c>
      <c r="C14" s="192" t="s">
        <v>64</v>
      </c>
      <c r="D14" s="192" t="s">
        <v>6</v>
      </c>
      <c r="E14" s="259" t="s">
        <v>35</v>
      </c>
      <c r="F14" s="260"/>
      <c r="G14" s="233">
        <f>AVERAGE(D16:D19)</f>
        <v>0</v>
      </c>
      <c r="J14" s="192" t="s">
        <v>63</v>
      </c>
      <c r="K14" s="192" t="s">
        <v>64</v>
      </c>
      <c r="L14" s="192" t="s">
        <v>6</v>
      </c>
      <c r="M14" s="259" t="s">
        <v>35</v>
      </c>
      <c r="N14" s="260"/>
      <c r="O14" s="233">
        <f>AVERAGE(L16:L19)</f>
        <v>0</v>
      </c>
    </row>
    <row r="15" spans="2:15" ht="16.5" customHeight="1" x14ac:dyDescent="0.25">
      <c r="B15" s="191" t="s">
        <v>65</v>
      </c>
      <c r="C15" s="231"/>
      <c r="D15" s="232"/>
      <c r="E15" s="261" t="s">
        <v>37</v>
      </c>
      <c r="F15" s="262"/>
      <c r="G15" s="234" t="e">
        <f>G14/N8*1000</f>
        <v>#DIV/0!</v>
      </c>
      <c r="J15" s="191" t="s">
        <v>65</v>
      </c>
      <c r="K15" s="231"/>
      <c r="L15" s="232"/>
      <c r="M15" s="261" t="s">
        <v>37</v>
      </c>
      <c r="N15" s="262"/>
      <c r="O15" s="234" t="e">
        <f>O14/N9*1000</f>
        <v>#DIV/0!</v>
      </c>
    </row>
    <row r="16" spans="2:15" ht="16.5" customHeight="1" x14ac:dyDescent="0.25">
      <c r="B16" s="191" t="s">
        <v>66</v>
      </c>
      <c r="C16" s="231"/>
      <c r="D16" s="232">
        <f>C16-C15</f>
        <v>0</v>
      </c>
      <c r="E16" s="261" t="s">
        <v>36</v>
      </c>
      <c r="F16" s="262"/>
      <c r="G16" s="234" t="e">
        <f>G15*0.1%</f>
        <v>#DIV/0!</v>
      </c>
      <c r="J16" s="191" t="s">
        <v>66</v>
      </c>
      <c r="K16" s="231"/>
      <c r="L16" s="232">
        <f>K16-K15</f>
        <v>0</v>
      </c>
      <c r="M16" s="261" t="s">
        <v>36</v>
      </c>
      <c r="N16" s="262"/>
      <c r="O16" s="234" t="e">
        <f>O15*0.1%</f>
        <v>#DIV/0!</v>
      </c>
    </row>
    <row r="17" spans="2:15" ht="16.5" customHeight="1" x14ac:dyDescent="0.25">
      <c r="B17" s="191" t="s">
        <v>67</v>
      </c>
      <c r="C17" s="231"/>
      <c r="D17" s="232">
        <f t="shared" ref="D17:D19" si="0">C17-C16</f>
        <v>0</v>
      </c>
      <c r="E17" s="264" t="s">
        <v>122</v>
      </c>
      <c r="F17" s="264"/>
      <c r="G17" s="235" t="e">
        <f>G15*1.001</f>
        <v>#DIV/0!</v>
      </c>
      <c r="J17" s="191" t="s">
        <v>67</v>
      </c>
      <c r="K17" s="231"/>
      <c r="L17" s="232">
        <f t="shared" ref="L17:L19" si="1">K17-K16</f>
        <v>0</v>
      </c>
      <c r="M17" s="259" t="s">
        <v>121</v>
      </c>
      <c r="N17" s="260"/>
      <c r="O17" s="235" t="e">
        <f>O15*1.001</f>
        <v>#DIV/0!</v>
      </c>
    </row>
    <row r="18" spans="2:15" ht="16.5" customHeight="1" x14ac:dyDescent="0.25">
      <c r="B18" s="191" t="s">
        <v>68</v>
      </c>
      <c r="C18" s="231"/>
      <c r="D18" s="232">
        <f t="shared" si="0"/>
        <v>0</v>
      </c>
      <c r="E18" s="265" t="str">
        <f>IF(STDEVP(D16:D19)&gt;3,"Great standard deviation &gt;3C +/-","Standard deviation +/-")</f>
        <v>Standard deviation +/-</v>
      </c>
      <c r="F18" s="266"/>
      <c r="G18" s="236" t="e">
        <f>STDEVP(D16:D19)*N8*100/G14</f>
        <v>#DIV/0!</v>
      </c>
      <c r="J18" s="191" t="s">
        <v>68</v>
      </c>
      <c r="K18" s="231"/>
      <c r="L18" s="232">
        <f t="shared" si="1"/>
        <v>0</v>
      </c>
      <c r="M18" s="265" t="str">
        <f>IF(STDEVP(L16:L19)&gt;3,"Great standard deviation &gt;3C +/-","Standard deviation +/-")</f>
        <v>Standard deviation +/-</v>
      </c>
      <c r="N18" s="266"/>
      <c r="O18" s="236" t="e">
        <f>STDEVP(L16:L19)*N9*100/O14</f>
        <v>#DIV/0!</v>
      </c>
    </row>
    <row r="19" spans="2:15" ht="16.5" customHeight="1" x14ac:dyDescent="0.25">
      <c r="B19" s="191" t="s">
        <v>69</v>
      </c>
      <c r="C19" s="231"/>
      <c r="D19" s="232">
        <f t="shared" si="0"/>
        <v>0</v>
      </c>
      <c r="E19" s="267" t="s">
        <v>38</v>
      </c>
      <c r="F19" s="267"/>
      <c r="G19" s="237" t="e">
        <f>N8/G14*100</f>
        <v>#DIV/0!</v>
      </c>
      <c r="J19" s="191" t="s">
        <v>69</v>
      </c>
      <c r="K19" s="231"/>
      <c r="L19" s="232">
        <f t="shared" si="1"/>
        <v>0</v>
      </c>
      <c r="M19" s="70"/>
      <c r="N19" s="70"/>
      <c r="O19" s="44"/>
    </row>
    <row r="20" spans="2:15" ht="11.25" customHeight="1" thickBot="1" x14ac:dyDescent="0.3">
      <c r="B20" s="45"/>
      <c r="C20" s="45"/>
      <c r="D20" s="45"/>
      <c r="E20" s="45"/>
      <c r="F20" s="45"/>
      <c r="G20" s="45"/>
      <c r="H20" s="45"/>
      <c r="I20" s="45"/>
      <c r="J20" s="45"/>
      <c r="K20" s="45"/>
      <c r="M20" s="26"/>
      <c r="N20" s="26"/>
    </row>
    <row r="21" spans="2:15" ht="16.5" customHeight="1" thickBot="1" x14ac:dyDescent="0.3">
      <c r="B21" s="35"/>
      <c r="C21" s="35"/>
      <c r="D21" s="35"/>
      <c r="F21" s="193" t="s">
        <v>7</v>
      </c>
      <c r="G21" s="198" t="e">
        <f>IF(H21="A",ROUND((G17+O17)/2,1),IF(H21="H",ROUND(MAX(G17,O17),1),IF(H21="D",ROUND(MIN(G17,O17),1))))</f>
        <v>#DIV/0!</v>
      </c>
      <c r="H21" s="195" t="s">
        <v>33</v>
      </c>
      <c r="I21" s="196" t="str">
        <f>IF(H21="A","Average working constant + finish constant",IF(H21="H","Higher constant",IF(H21="D","Deeper constant")))</f>
        <v>Average working constant + finish constant</v>
      </c>
      <c r="J21" s="35"/>
      <c r="K21" s="46"/>
      <c r="M21" s="46"/>
      <c r="N21" s="26"/>
    </row>
    <row r="22" spans="2:15" ht="16.5" customHeight="1" x14ac:dyDescent="0.25">
      <c r="B22" s="35"/>
      <c r="C22" s="35"/>
      <c r="D22" s="35"/>
      <c r="E22" s="30"/>
      <c r="F22" s="194" t="s">
        <v>39</v>
      </c>
      <c r="G22" s="203" t="e">
        <f>IF(H21="A",ROUND((G15+O15)/2,1),IF(H21="H",ROUND(MAX(G15,O15),1),IF(H21="D",ROUND(MIN(G15,O15),1))))</f>
        <v>#DIV/0!</v>
      </c>
      <c r="H22" s="46"/>
      <c r="I22" s="263"/>
      <c r="J22" s="263"/>
      <c r="K22" s="46"/>
      <c r="L22" s="46"/>
      <c r="M22" s="46"/>
      <c r="N22" s="37"/>
      <c r="O22" s="36"/>
    </row>
    <row r="23" spans="2:15" ht="6" customHeight="1" x14ac:dyDescent="0.25">
      <c r="G23" s="47"/>
      <c r="H23" s="47"/>
      <c r="I23" s="47"/>
      <c r="J23" s="47"/>
      <c r="K23" s="48"/>
      <c r="M23" s="26"/>
      <c r="N23" s="26"/>
    </row>
    <row r="24" spans="2:15" s="20" customFormat="1" ht="16.5" customHeight="1" x14ac:dyDescent="0.25">
      <c r="B24" s="204" t="s">
        <v>8</v>
      </c>
      <c r="C24" s="210"/>
      <c r="D24" s="210"/>
      <c r="E24" s="210"/>
      <c r="F24" s="210"/>
      <c r="G24" s="211" t="s">
        <v>0</v>
      </c>
      <c r="H24" s="254" t="s">
        <v>40</v>
      </c>
      <c r="I24" s="258"/>
      <c r="J24" s="212" t="s">
        <v>139</v>
      </c>
      <c r="K24" s="254" t="s">
        <v>41</v>
      </c>
      <c r="L24" s="255"/>
      <c r="M24" s="256" t="s">
        <v>127</v>
      </c>
      <c r="N24" s="257"/>
      <c r="O24" s="214" t="s">
        <v>124</v>
      </c>
    </row>
    <row r="25" spans="2:15" ht="16.5" customHeight="1" x14ac:dyDescent="0.25">
      <c r="B25" s="205" t="s">
        <v>28</v>
      </c>
      <c r="C25" s="77"/>
      <c r="D25" s="77"/>
      <c r="E25" s="77"/>
      <c r="F25" s="31"/>
      <c r="G25" s="49"/>
      <c r="H25" s="206" t="s">
        <v>9</v>
      </c>
      <c r="I25" s="207" t="s">
        <v>10</v>
      </c>
      <c r="J25" s="208"/>
      <c r="K25" s="206" t="s">
        <v>128</v>
      </c>
      <c r="L25" s="206" t="s">
        <v>129</v>
      </c>
      <c r="M25" s="209" t="s">
        <v>125</v>
      </c>
      <c r="N25" s="209" t="s">
        <v>126</v>
      </c>
      <c r="O25" s="209" t="s">
        <v>123</v>
      </c>
    </row>
    <row r="26" spans="2:15" ht="18" customHeight="1" x14ac:dyDescent="0.25">
      <c r="B26" s="238"/>
      <c r="C26" s="239"/>
      <c r="D26" s="239"/>
      <c r="E26" s="239"/>
      <c r="F26" s="239"/>
      <c r="G26" s="231"/>
      <c r="H26" s="240"/>
      <c r="I26" s="240"/>
      <c r="J26" s="231"/>
      <c r="K26" s="240"/>
      <c r="L26" s="241"/>
      <c r="M26" s="242"/>
      <c r="N26" s="242"/>
      <c r="O26" s="242"/>
    </row>
    <row r="27" spans="2:15" ht="18" customHeight="1" x14ac:dyDescent="0.25">
      <c r="B27" s="238"/>
      <c r="C27" s="239"/>
      <c r="D27" s="239"/>
      <c r="E27" s="239"/>
      <c r="F27" s="239"/>
      <c r="G27" s="231"/>
      <c r="H27" s="231"/>
      <c r="I27" s="231"/>
      <c r="J27" s="231"/>
      <c r="K27" s="231"/>
      <c r="L27" s="231"/>
      <c r="M27" s="242"/>
      <c r="N27" s="242"/>
      <c r="O27" s="242"/>
    </row>
    <row r="28" spans="2:15" ht="18" customHeight="1" x14ac:dyDescent="0.25">
      <c r="B28" s="238"/>
      <c r="C28" s="239"/>
      <c r="D28" s="239"/>
      <c r="E28" s="239"/>
      <c r="F28" s="239"/>
      <c r="G28" s="231"/>
      <c r="H28" s="231"/>
      <c r="I28" s="231"/>
      <c r="J28" s="231"/>
      <c r="K28" s="231"/>
      <c r="L28" s="231"/>
      <c r="M28" s="242"/>
      <c r="N28" s="242"/>
      <c r="O28" s="242"/>
    </row>
    <row r="29" spans="2:15" ht="18" customHeight="1" x14ac:dyDescent="0.25">
      <c r="B29" s="238"/>
      <c r="C29" s="239"/>
      <c r="D29" s="239"/>
      <c r="E29" s="239"/>
      <c r="F29" s="239"/>
      <c r="G29" s="231"/>
      <c r="H29" s="231"/>
      <c r="I29" s="231"/>
      <c r="J29" s="231"/>
      <c r="K29" s="231"/>
      <c r="L29" s="231"/>
      <c r="M29" s="242"/>
      <c r="N29" s="242"/>
      <c r="O29" s="242"/>
    </row>
    <row r="30" spans="2:15" ht="18" customHeight="1" x14ac:dyDescent="0.25">
      <c r="B30" s="238"/>
      <c r="C30" s="239"/>
      <c r="D30" s="239"/>
      <c r="E30" s="239"/>
      <c r="F30" s="239"/>
      <c r="G30" s="231"/>
      <c r="H30" s="231"/>
      <c r="I30" s="231"/>
      <c r="J30" s="231"/>
      <c r="K30" s="231"/>
      <c r="L30" s="231"/>
      <c r="M30" s="242"/>
      <c r="N30" s="242"/>
      <c r="O30" s="242"/>
    </row>
    <row r="31" spans="2:15" ht="18" customHeight="1" x14ac:dyDescent="0.25">
      <c r="B31" s="238"/>
      <c r="C31" s="239"/>
      <c r="D31" s="239"/>
      <c r="E31" s="239"/>
      <c r="F31" s="239"/>
      <c r="G31" s="231"/>
      <c r="H31" s="231"/>
      <c r="I31" s="231"/>
      <c r="J31" s="231"/>
      <c r="K31" s="231"/>
      <c r="L31" s="231"/>
      <c r="M31" s="242"/>
      <c r="N31" s="242"/>
      <c r="O31" s="242"/>
    </row>
    <row r="32" spans="2:15" ht="18" customHeight="1" x14ac:dyDescent="0.25">
      <c r="B32" s="238"/>
      <c r="C32" s="239"/>
      <c r="D32" s="239"/>
      <c r="E32" s="239"/>
      <c r="F32" s="239"/>
      <c r="G32" s="231"/>
      <c r="H32" s="231"/>
      <c r="I32" s="231"/>
      <c r="J32" s="231"/>
      <c r="K32" s="231"/>
      <c r="L32" s="231"/>
      <c r="M32" s="242"/>
      <c r="N32" s="242"/>
      <c r="O32" s="242"/>
    </row>
    <row r="33" spans="2:15" ht="18" customHeight="1" x14ac:dyDescent="0.25">
      <c r="B33" s="238"/>
      <c r="C33" s="239"/>
      <c r="D33" s="239"/>
      <c r="E33" s="239"/>
      <c r="F33" s="239"/>
      <c r="G33" s="231"/>
      <c r="H33" s="231"/>
      <c r="I33" s="231"/>
      <c r="J33" s="231"/>
      <c r="K33" s="231"/>
      <c r="L33" s="231"/>
      <c r="M33" s="242"/>
      <c r="N33" s="242"/>
      <c r="O33" s="242"/>
    </row>
    <row r="34" spans="2:15" ht="18" customHeight="1" x14ac:dyDescent="0.25">
      <c r="B34" s="238"/>
      <c r="C34" s="239"/>
      <c r="D34" s="239"/>
      <c r="E34" s="239"/>
      <c r="F34" s="239"/>
      <c r="G34" s="231"/>
      <c r="H34" s="231"/>
      <c r="I34" s="231"/>
      <c r="J34" s="231"/>
      <c r="K34" s="231"/>
      <c r="L34" s="231"/>
      <c r="M34" s="242"/>
      <c r="N34" s="242"/>
      <c r="O34" s="242"/>
    </row>
    <row r="35" spans="2:15" ht="18" customHeight="1" x14ac:dyDescent="0.25">
      <c r="B35" s="238"/>
      <c r="C35" s="239"/>
      <c r="D35" s="239"/>
      <c r="E35" s="239"/>
      <c r="F35" s="239"/>
      <c r="G35" s="231"/>
      <c r="H35" s="231"/>
      <c r="I35" s="231"/>
      <c r="J35" s="231"/>
      <c r="K35" s="231"/>
      <c r="L35" s="231"/>
      <c r="M35" s="242"/>
      <c r="N35" s="242"/>
      <c r="O35" s="242"/>
    </row>
    <row r="36" spans="2:15" ht="18" customHeight="1" x14ac:dyDescent="0.25">
      <c r="B36" s="238"/>
      <c r="C36" s="239"/>
      <c r="D36" s="239"/>
      <c r="E36" s="239"/>
      <c r="F36" s="239"/>
      <c r="G36" s="231"/>
      <c r="H36" s="231"/>
      <c r="I36" s="231"/>
      <c r="J36" s="231"/>
      <c r="K36" s="231"/>
      <c r="L36" s="231"/>
      <c r="M36" s="242"/>
      <c r="N36" s="242"/>
      <c r="O36" s="242"/>
    </row>
    <row r="37" spans="2:15" ht="18" customHeight="1" x14ac:dyDescent="0.25">
      <c r="B37" s="238"/>
      <c r="C37" s="239"/>
      <c r="D37" s="239"/>
      <c r="E37" s="239"/>
      <c r="F37" s="239"/>
      <c r="G37" s="231"/>
      <c r="H37" s="231"/>
      <c r="I37" s="231"/>
      <c r="J37" s="231"/>
      <c r="K37" s="231"/>
      <c r="L37" s="231"/>
      <c r="M37" s="242"/>
      <c r="N37" s="242"/>
      <c r="O37" s="242"/>
    </row>
    <row r="38" spans="2:15" ht="18" customHeight="1" x14ac:dyDescent="0.25">
      <c r="B38" s="238"/>
      <c r="C38" s="239"/>
      <c r="D38" s="239"/>
      <c r="E38" s="239"/>
      <c r="F38" s="239"/>
      <c r="G38" s="231"/>
      <c r="H38" s="231"/>
      <c r="I38" s="231"/>
      <c r="J38" s="231"/>
      <c r="K38" s="231"/>
      <c r="L38" s="231"/>
      <c r="M38" s="242"/>
      <c r="N38" s="242"/>
      <c r="O38" s="242"/>
    </row>
    <row r="39" spans="2:15" ht="18" customHeight="1" x14ac:dyDescent="0.25">
      <c r="B39" s="238"/>
      <c r="C39" s="239"/>
      <c r="D39" s="239"/>
      <c r="E39" s="239"/>
      <c r="F39" s="239"/>
      <c r="G39" s="231"/>
      <c r="H39" s="231"/>
      <c r="I39" s="231"/>
      <c r="J39" s="231"/>
      <c r="K39" s="231"/>
      <c r="L39" s="231"/>
      <c r="M39" s="242"/>
      <c r="N39" s="242"/>
      <c r="O39" s="242"/>
    </row>
    <row r="40" spans="2:15" ht="18" customHeight="1" x14ac:dyDescent="0.25">
      <c r="B40" s="238"/>
      <c r="C40" s="239"/>
      <c r="D40" s="239"/>
      <c r="E40" s="239"/>
      <c r="F40" s="239"/>
      <c r="G40" s="231"/>
      <c r="H40" s="231"/>
      <c r="I40" s="231"/>
      <c r="J40" s="231"/>
      <c r="K40" s="231"/>
      <c r="L40" s="231"/>
      <c r="M40" s="242"/>
      <c r="N40" s="242"/>
      <c r="O40" s="242"/>
    </row>
    <row r="41" spans="2:15" ht="18" customHeight="1" x14ac:dyDescent="0.25">
      <c r="B41" s="238"/>
      <c r="C41" s="239"/>
      <c r="D41" s="239"/>
      <c r="E41" s="239"/>
      <c r="F41" s="239"/>
      <c r="G41" s="231"/>
      <c r="H41" s="231"/>
      <c r="I41" s="231"/>
      <c r="J41" s="231"/>
      <c r="K41" s="231"/>
      <c r="L41" s="231"/>
      <c r="M41" s="242"/>
      <c r="N41" s="242"/>
      <c r="O41" s="242"/>
    </row>
    <row r="42" spans="2:15" ht="18" customHeight="1" x14ac:dyDescent="0.25">
      <c r="B42" s="238"/>
      <c r="C42" s="239"/>
      <c r="D42" s="239"/>
      <c r="E42" s="239"/>
      <c r="F42" s="239"/>
      <c r="G42" s="231"/>
      <c r="H42" s="231"/>
      <c r="I42" s="231"/>
      <c r="J42" s="231"/>
      <c r="K42" s="231"/>
      <c r="L42" s="231"/>
      <c r="M42" s="242"/>
      <c r="N42" s="242"/>
      <c r="O42" s="242"/>
    </row>
    <row r="43" spans="2:15" ht="18" customHeight="1" x14ac:dyDescent="0.25">
      <c r="B43" s="238"/>
      <c r="C43" s="239"/>
      <c r="D43" s="239"/>
      <c r="E43" s="239"/>
      <c r="F43" s="239"/>
      <c r="G43" s="231"/>
      <c r="H43" s="231"/>
      <c r="I43" s="231"/>
      <c r="J43" s="231"/>
      <c r="K43" s="231"/>
      <c r="L43" s="231"/>
      <c r="M43" s="242"/>
      <c r="N43" s="242"/>
      <c r="O43" s="242"/>
    </row>
    <row r="44" spans="2:15" ht="18" customHeight="1" x14ac:dyDescent="0.25">
      <c r="B44" s="238"/>
      <c r="C44" s="239"/>
      <c r="D44" s="239"/>
      <c r="E44" s="239"/>
      <c r="F44" s="239"/>
      <c r="G44" s="231"/>
      <c r="H44" s="231"/>
      <c r="I44" s="231"/>
      <c r="J44" s="231"/>
      <c r="K44" s="231"/>
      <c r="L44" s="231"/>
      <c r="M44" s="242"/>
      <c r="N44" s="242"/>
      <c r="O44" s="242"/>
    </row>
    <row r="45" spans="2:15" ht="18" customHeight="1" x14ac:dyDescent="0.25">
      <c r="B45" s="238"/>
      <c r="C45" s="239"/>
      <c r="D45" s="239"/>
      <c r="E45" s="239"/>
      <c r="F45" s="239"/>
      <c r="G45" s="231"/>
      <c r="H45" s="231"/>
      <c r="I45" s="231"/>
      <c r="J45" s="231"/>
      <c r="K45" s="231"/>
      <c r="L45" s="231"/>
      <c r="M45" s="242"/>
      <c r="N45" s="242"/>
      <c r="O45" s="242"/>
    </row>
    <row r="46" spans="2:15" ht="18" customHeight="1" x14ac:dyDescent="0.25">
      <c r="B46" s="238"/>
      <c r="C46" s="239"/>
      <c r="D46" s="239"/>
      <c r="E46" s="239"/>
      <c r="F46" s="239"/>
      <c r="G46" s="231"/>
      <c r="H46" s="231"/>
      <c r="I46" s="231"/>
      <c r="J46" s="231"/>
      <c r="K46" s="231"/>
      <c r="L46" s="231"/>
      <c r="M46" s="242"/>
      <c r="N46" s="242"/>
      <c r="O46" s="242"/>
    </row>
    <row r="47" spans="2:15" ht="18" customHeight="1" x14ac:dyDescent="0.25">
      <c r="B47" s="238"/>
      <c r="C47" s="239"/>
      <c r="D47" s="239"/>
      <c r="E47" s="239"/>
      <c r="F47" s="239"/>
      <c r="G47" s="231"/>
      <c r="H47" s="231"/>
      <c r="I47" s="231"/>
      <c r="J47" s="231"/>
      <c r="K47" s="231"/>
      <c r="L47" s="231"/>
      <c r="M47" s="242"/>
      <c r="N47" s="242"/>
      <c r="O47" s="242"/>
    </row>
    <row r="48" spans="2:15" ht="18" customHeight="1" x14ac:dyDescent="0.25">
      <c r="B48" s="238"/>
      <c r="C48" s="239"/>
      <c r="D48" s="239"/>
      <c r="E48" s="239"/>
      <c r="F48" s="239"/>
      <c r="G48" s="231"/>
      <c r="H48" s="231"/>
      <c r="I48" s="231"/>
      <c r="J48" s="231"/>
      <c r="K48" s="231"/>
      <c r="L48" s="231"/>
      <c r="M48" s="242"/>
      <c r="N48" s="242"/>
      <c r="O48" s="242"/>
    </row>
    <row r="49" spans="2:15" ht="18" customHeight="1" x14ac:dyDescent="0.25">
      <c r="B49" s="238"/>
      <c r="C49" s="239"/>
      <c r="D49" s="239"/>
      <c r="E49" s="239"/>
      <c r="F49" s="239"/>
      <c r="G49" s="231"/>
      <c r="H49" s="231"/>
      <c r="I49" s="231"/>
      <c r="J49" s="231"/>
      <c r="K49" s="231"/>
      <c r="L49" s="231"/>
      <c r="M49" s="242"/>
      <c r="N49" s="242"/>
      <c r="O49" s="242"/>
    </row>
    <row r="50" spans="2:15" ht="18" customHeight="1" x14ac:dyDescent="0.25">
      <c r="B50" s="238"/>
      <c r="C50" s="239"/>
      <c r="D50" s="239"/>
      <c r="E50" s="239"/>
      <c r="F50" s="239"/>
      <c r="G50" s="231"/>
      <c r="H50" s="231"/>
      <c r="I50" s="231"/>
      <c r="J50" s="231"/>
      <c r="K50" s="231"/>
      <c r="L50" s="231"/>
      <c r="M50" s="242"/>
      <c r="N50" s="242"/>
      <c r="O50" s="242"/>
    </row>
    <row r="51" spans="2:15" ht="18" customHeight="1" x14ac:dyDescent="0.25">
      <c r="B51" s="238"/>
      <c r="C51" s="239"/>
      <c r="D51" s="239"/>
      <c r="E51" s="239"/>
      <c r="F51" s="239"/>
      <c r="G51" s="231"/>
      <c r="H51" s="231"/>
      <c r="I51" s="231"/>
      <c r="J51" s="231"/>
      <c r="K51" s="231"/>
      <c r="L51" s="231"/>
      <c r="M51" s="242"/>
      <c r="N51" s="242"/>
      <c r="O51" s="242"/>
    </row>
    <row r="52" spans="2:15" ht="18" customHeight="1" x14ac:dyDescent="0.25">
      <c r="B52" s="238"/>
      <c r="C52" s="239"/>
      <c r="D52" s="239"/>
      <c r="E52" s="239"/>
      <c r="F52" s="239"/>
      <c r="G52" s="231"/>
      <c r="H52" s="231"/>
      <c r="I52" s="231"/>
      <c r="J52" s="231"/>
      <c r="K52" s="231"/>
      <c r="L52" s="231"/>
      <c r="M52" s="242"/>
      <c r="N52" s="242"/>
      <c r="O52" s="242"/>
    </row>
    <row r="53" spans="2:15" ht="18" customHeight="1" x14ac:dyDescent="0.25">
      <c r="B53" s="238"/>
      <c r="C53" s="239"/>
      <c r="D53" s="239"/>
      <c r="E53" s="239"/>
      <c r="F53" s="239"/>
      <c r="G53" s="231"/>
      <c r="H53" s="231"/>
      <c r="I53" s="231"/>
      <c r="J53" s="231"/>
      <c r="K53" s="231"/>
      <c r="L53" s="243"/>
      <c r="M53" s="242"/>
      <c r="N53" s="242"/>
      <c r="O53" s="242"/>
    </row>
    <row r="54" spans="2:15" ht="18" customHeight="1" x14ac:dyDescent="0.25">
      <c r="B54" s="238"/>
      <c r="C54" s="239"/>
      <c r="D54" s="239"/>
      <c r="E54" s="239"/>
      <c r="F54" s="239"/>
      <c r="G54" s="231"/>
      <c r="H54" s="231"/>
      <c r="I54" s="231"/>
      <c r="J54" s="231"/>
      <c r="K54" s="231"/>
      <c r="L54" s="231"/>
      <c r="M54" s="242"/>
      <c r="N54" s="242"/>
      <c r="O54" s="242"/>
    </row>
    <row r="55" spans="2:15" ht="18" customHeight="1" x14ac:dyDescent="0.25">
      <c r="B55" s="238"/>
      <c r="C55" s="239"/>
      <c r="D55" s="239"/>
      <c r="E55" s="239"/>
      <c r="F55" s="239"/>
      <c r="G55" s="231"/>
      <c r="H55" s="231"/>
      <c r="I55" s="231"/>
      <c r="J55" s="231"/>
      <c r="K55" s="231"/>
      <c r="L55" s="231"/>
      <c r="M55" s="242"/>
      <c r="N55" s="242"/>
      <c r="O55" s="242"/>
    </row>
    <row r="56" spans="2:15" ht="18" customHeight="1" x14ac:dyDescent="0.25">
      <c r="B56" s="238"/>
      <c r="C56" s="239"/>
      <c r="D56" s="239"/>
      <c r="E56" s="239"/>
      <c r="F56" s="239"/>
      <c r="G56" s="231"/>
      <c r="H56" s="231"/>
      <c r="I56" s="231"/>
      <c r="J56" s="231"/>
      <c r="K56" s="231"/>
      <c r="L56" s="231"/>
      <c r="M56" s="242"/>
      <c r="N56" s="242"/>
      <c r="O56" s="242"/>
    </row>
    <row r="57" spans="2:15" ht="18" customHeight="1" x14ac:dyDescent="0.25">
      <c r="B57" s="238"/>
      <c r="C57" s="239"/>
      <c r="D57" s="239"/>
      <c r="E57" s="239"/>
      <c r="F57" s="239"/>
      <c r="G57" s="231"/>
      <c r="H57" s="231"/>
      <c r="I57" s="231"/>
      <c r="J57" s="231"/>
      <c r="K57" s="231"/>
      <c r="L57" s="231"/>
      <c r="M57" s="242"/>
      <c r="N57" s="242"/>
      <c r="O57" s="242"/>
    </row>
    <row r="58" spans="2:15" ht="18" customHeight="1" x14ac:dyDescent="0.25">
      <c r="B58" s="238"/>
      <c r="C58" s="239"/>
      <c r="D58" s="239"/>
      <c r="E58" s="239"/>
      <c r="F58" s="239"/>
      <c r="G58" s="231"/>
      <c r="H58" s="231"/>
      <c r="I58" s="231"/>
      <c r="J58" s="231"/>
      <c r="K58" s="231"/>
      <c r="L58" s="231"/>
      <c r="M58" s="242"/>
      <c r="N58" s="242"/>
      <c r="O58" s="242"/>
    </row>
    <row r="59" spans="2:15" ht="18" customHeight="1" x14ac:dyDescent="0.25">
      <c r="B59" s="238"/>
      <c r="C59" s="239"/>
      <c r="D59" s="239"/>
      <c r="E59" s="239"/>
      <c r="F59" s="239"/>
      <c r="G59" s="231"/>
      <c r="H59" s="231"/>
      <c r="I59" s="231"/>
      <c r="J59" s="231"/>
      <c r="K59" s="231"/>
      <c r="L59" s="231"/>
      <c r="M59" s="242"/>
      <c r="N59" s="242"/>
      <c r="O59" s="242"/>
    </row>
    <row r="60" spans="2:15" ht="18" customHeight="1" x14ac:dyDescent="0.25">
      <c r="B60" s="238"/>
      <c r="C60" s="239"/>
      <c r="D60" s="239"/>
      <c r="E60" s="239"/>
      <c r="F60" s="239"/>
      <c r="G60" s="231"/>
      <c r="H60" s="231"/>
      <c r="I60" s="231"/>
      <c r="J60" s="231"/>
      <c r="K60" s="231"/>
      <c r="L60" s="231"/>
      <c r="M60" s="242"/>
      <c r="N60" s="242"/>
      <c r="O60" s="242"/>
    </row>
    <row r="61" spans="2:15" ht="18" customHeight="1" x14ac:dyDescent="0.25">
      <c r="B61" s="238"/>
      <c r="C61" s="239"/>
      <c r="D61" s="239"/>
      <c r="E61" s="239"/>
      <c r="F61" s="239"/>
      <c r="G61" s="231"/>
      <c r="H61" s="231"/>
      <c r="I61" s="231"/>
      <c r="J61" s="231"/>
      <c r="K61" s="231"/>
      <c r="L61" s="231"/>
      <c r="M61" s="242"/>
      <c r="N61" s="242"/>
      <c r="O61" s="242"/>
    </row>
    <row r="62" spans="2:15" ht="18" customHeight="1" x14ac:dyDescent="0.25">
      <c r="B62" s="238"/>
      <c r="C62" s="239"/>
      <c r="D62" s="239"/>
      <c r="E62" s="239"/>
      <c r="F62" s="239"/>
      <c r="G62" s="231"/>
      <c r="H62" s="231"/>
      <c r="I62" s="231"/>
      <c r="J62" s="231"/>
      <c r="K62" s="231"/>
      <c r="L62" s="231"/>
      <c r="M62" s="242"/>
      <c r="N62" s="242"/>
      <c r="O62" s="242"/>
    </row>
    <row r="63" spans="2:15" ht="18" customHeight="1" x14ac:dyDescent="0.25">
      <c r="B63" s="238"/>
      <c r="C63" s="239"/>
      <c r="D63" s="239"/>
      <c r="E63" s="239"/>
      <c r="F63" s="239"/>
      <c r="G63" s="231"/>
      <c r="H63" s="231"/>
      <c r="I63" s="231"/>
      <c r="J63" s="231"/>
      <c r="K63" s="231"/>
      <c r="L63" s="231"/>
      <c r="M63" s="242"/>
      <c r="N63" s="242"/>
      <c r="O63" s="242"/>
    </row>
    <row r="64" spans="2:15" ht="18" customHeight="1" x14ac:dyDescent="0.25">
      <c r="B64" s="238"/>
      <c r="C64" s="239"/>
      <c r="D64" s="239"/>
      <c r="E64" s="239"/>
      <c r="F64" s="239"/>
      <c r="G64" s="231"/>
      <c r="H64" s="231"/>
      <c r="I64" s="231"/>
      <c r="J64" s="231"/>
      <c r="K64" s="231"/>
      <c r="L64" s="231"/>
      <c r="M64" s="242"/>
      <c r="N64" s="242"/>
      <c r="O64" s="242"/>
    </row>
    <row r="65" spans="2:15" ht="18" customHeight="1" x14ac:dyDescent="0.25">
      <c r="B65" s="238"/>
      <c r="C65" s="239"/>
      <c r="D65" s="239"/>
      <c r="E65" s="239"/>
      <c r="F65" s="239"/>
      <c r="G65" s="231"/>
      <c r="H65" s="231"/>
      <c r="I65" s="231"/>
      <c r="J65" s="231"/>
      <c r="K65" s="231"/>
      <c r="L65" s="231"/>
      <c r="M65" s="242"/>
      <c r="N65" s="242"/>
      <c r="O65" s="242"/>
    </row>
    <row r="66" spans="2:15" ht="18" customHeight="1" x14ac:dyDescent="0.25">
      <c r="B66" s="238"/>
      <c r="C66" s="239"/>
      <c r="D66" s="239"/>
      <c r="E66" s="239"/>
      <c r="F66" s="239"/>
      <c r="G66" s="231"/>
      <c r="H66" s="231"/>
      <c r="I66" s="231"/>
      <c r="J66" s="231"/>
      <c r="K66" s="231"/>
      <c r="L66" s="231"/>
      <c r="M66" s="242"/>
      <c r="N66" s="242"/>
      <c r="O66" s="242"/>
    </row>
    <row r="67" spans="2:15" ht="18" customHeight="1" x14ac:dyDescent="0.25">
      <c r="B67" s="238"/>
      <c r="C67" s="239"/>
      <c r="D67" s="239"/>
      <c r="E67" s="239"/>
      <c r="F67" s="239"/>
      <c r="G67" s="231"/>
      <c r="H67" s="231"/>
      <c r="I67" s="231"/>
      <c r="J67" s="231"/>
      <c r="K67" s="231"/>
      <c r="L67" s="231"/>
      <c r="M67" s="242"/>
      <c r="N67" s="242"/>
      <c r="O67" s="242"/>
    </row>
    <row r="68" spans="2:15" ht="18" customHeight="1" x14ac:dyDescent="0.25">
      <c r="B68" s="238"/>
      <c r="C68" s="239"/>
      <c r="D68" s="239"/>
      <c r="E68" s="239"/>
      <c r="F68" s="239"/>
      <c r="G68" s="231"/>
      <c r="H68" s="231"/>
      <c r="I68" s="231"/>
      <c r="J68" s="231"/>
      <c r="K68" s="231"/>
      <c r="L68" s="231"/>
      <c r="M68" s="242"/>
      <c r="N68" s="242"/>
      <c r="O68" s="242"/>
    </row>
    <row r="69" spans="2:15" ht="18" customHeight="1" x14ac:dyDescent="0.25">
      <c r="B69" s="238"/>
      <c r="C69" s="239"/>
      <c r="D69" s="239"/>
      <c r="E69" s="239"/>
      <c r="F69" s="239"/>
      <c r="G69" s="231"/>
      <c r="H69" s="231"/>
      <c r="I69" s="231"/>
      <c r="J69" s="231"/>
      <c r="K69" s="231"/>
      <c r="L69" s="231"/>
      <c r="M69" s="242"/>
      <c r="N69" s="242"/>
      <c r="O69" s="242"/>
    </row>
    <row r="70" spans="2:15" ht="18" customHeight="1" x14ac:dyDescent="0.25">
      <c r="B70" s="238"/>
      <c r="C70" s="239"/>
      <c r="D70" s="239"/>
      <c r="E70" s="239"/>
      <c r="F70" s="239"/>
      <c r="G70" s="231"/>
      <c r="H70" s="231"/>
      <c r="I70" s="231"/>
      <c r="J70" s="231"/>
      <c r="K70" s="231"/>
      <c r="L70" s="231"/>
      <c r="M70" s="242"/>
      <c r="N70" s="242"/>
      <c r="O70" s="242"/>
    </row>
    <row r="71" spans="2:15" ht="18" customHeight="1" x14ac:dyDescent="0.25">
      <c r="B71" s="238"/>
      <c r="C71" s="239"/>
      <c r="D71" s="239"/>
      <c r="E71" s="239"/>
      <c r="F71" s="239"/>
      <c r="G71" s="231"/>
      <c r="H71" s="231"/>
      <c r="I71" s="231"/>
      <c r="J71" s="231"/>
      <c r="K71" s="231"/>
      <c r="L71" s="231"/>
      <c r="M71" s="242"/>
      <c r="N71" s="242"/>
      <c r="O71" s="242"/>
    </row>
    <row r="72" spans="2:15" ht="18" customHeight="1" x14ac:dyDescent="0.25">
      <c r="B72" s="238"/>
      <c r="C72" s="239"/>
      <c r="D72" s="239"/>
      <c r="E72" s="239"/>
      <c r="F72" s="239"/>
      <c r="G72" s="231"/>
      <c r="H72" s="231"/>
      <c r="I72" s="231"/>
      <c r="J72" s="231"/>
      <c r="K72" s="231"/>
      <c r="L72" s="231"/>
      <c r="M72" s="242"/>
      <c r="N72" s="242"/>
      <c r="O72" s="242"/>
    </row>
    <row r="73" spans="2:15" ht="18" customHeight="1" x14ac:dyDescent="0.25">
      <c r="B73" s="238"/>
      <c r="C73" s="239"/>
      <c r="D73" s="239"/>
      <c r="E73" s="239"/>
      <c r="F73" s="239"/>
      <c r="G73" s="231"/>
      <c r="H73" s="231"/>
      <c r="I73" s="231"/>
      <c r="J73" s="231"/>
      <c r="K73" s="231"/>
      <c r="L73" s="231"/>
      <c r="M73" s="242"/>
      <c r="N73" s="242"/>
      <c r="O73" s="242"/>
    </row>
    <row r="74" spans="2:15" ht="18" customHeight="1" x14ac:dyDescent="0.25">
      <c r="B74" s="238"/>
      <c r="C74" s="239"/>
      <c r="D74" s="239"/>
      <c r="E74" s="239"/>
      <c r="F74" s="239"/>
      <c r="G74" s="231"/>
      <c r="H74" s="231"/>
      <c r="I74" s="231"/>
      <c r="J74" s="231"/>
      <c r="K74" s="231"/>
      <c r="L74" s="231"/>
      <c r="M74" s="242"/>
      <c r="N74" s="242"/>
      <c r="O74" s="242"/>
    </row>
    <row r="75" spans="2:15" ht="18" customHeight="1" x14ac:dyDescent="0.25">
      <c r="B75" s="238"/>
      <c r="C75" s="239"/>
      <c r="D75" s="239"/>
      <c r="E75" s="239"/>
      <c r="F75" s="239"/>
      <c r="G75" s="231"/>
      <c r="H75" s="231"/>
      <c r="I75" s="231"/>
      <c r="J75" s="231"/>
      <c r="K75" s="231"/>
      <c r="L75" s="231"/>
      <c r="M75" s="242"/>
      <c r="N75" s="242"/>
      <c r="O75" s="242"/>
    </row>
    <row r="76" spans="2:15" ht="18" customHeight="1" x14ac:dyDescent="0.25">
      <c r="B76" s="238"/>
      <c r="C76" s="239"/>
      <c r="D76" s="239"/>
      <c r="E76" s="239"/>
      <c r="F76" s="239"/>
      <c r="G76" s="231"/>
      <c r="H76" s="231"/>
      <c r="I76" s="231"/>
      <c r="J76" s="231"/>
      <c r="K76" s="231"/>
      <c r="L76" s="231"/>
      <c r="M76" s="242"/>
      <c r="N76" s="242"/>
      <c r="O76" s="242"/>
    </row>
    <row r="77" spans="2:15" ht="18" customHeight="1" x14ac:dyDescent="0.25">
      <c r="B77" s="238"/>
      <c r="C77" s="239"/>
      <c r="D77" s="239"/>
      <c r="E77" s="239"/>
      <c r="F77" s="239"/>
      <c r="G77" s="231"/>
      <c r="H77" s="231"/>
      <c r="I77" s="231"/>
      <c r="J77" s="231"/>
      <c r="K77" s="231"/>
      <c r="L77" s="231"/>
      <c r="M77" s="242"/>
      <c r="N77" s="242"/>
      <c r="O77" s="242"/>
    </row>
    <row r="78" spans="2:15" ht="18" customHeight="1" x14ac:dyDescent="0.25">
      <c r="B78" s="238"/>
      <c r="C78" s="239"/>
      <c r="D78" s="239"/>
      <c r="E78" s="239"/>
      <c r="F78" s="239"/>
      <c r="G78" s="231"/>
      <c r="H78" s="231"/>
      <c r="I78" s="231"/>
      <c r="J78" s="231"/>
      <c r="K78" s="231"/>
      <c r="L78" s="231"/>
      <c r="M78" s="242"/>
      <c r="N78" s="242"/>
      <c r="O78" s="242"/>
    </row>
    <row r="79" spans="2:15" ht="18" customHeight="1" x14ac:dyDescent="0.25">
      <c r="B79" s="238"/>
      <c r="C79" s="239"/>
      <c r="D79" s="239"/>
      <c r="E79" s="239"/>
      <c r="F79" s="239"/>
      <c r="G79" s="231"/>
      <c r="H79" s="231"/>
      <c r="I79" s="231"/>
      <c r="J79" s="231"/>
      <c r="K79" s="231"/>
      <c r="L79" s="231"/>
      <c r="M79" s="242"/>
      <c r="N79" s="242"/>
      <c r="O79" s="242"/>
    </row>
    <row r="80" spans="2:15" ht="18" customHeight="1" x14ac:dyDescent="0.25">
      <c r="B80" s="238"/>
      <c r="C80" s="239"/>
      <c r="D80" s="239"/>
      <c r="E80" s="239"/>
      <c r="F80" s="239"/>
      <c r="G80" s="231"/>
      <c r="H80" s="231"/>
      <c r="I80" s="231"/>
      <c r="J80" s="231"/>
      <c r="K80" s="231"/>
      <c r="L80" s="231"/>
      <c r="M80" s="242"/>
      <c r="N80" s="242"/>
      <c r="O80" s="242"/>
    </row>
    <row r="81" spans="2:15" ht="18" customHeight="1" x14ac:dyDescent="0.25">
      <c r="B81" s="238"/>
      <c r="C81" s="239"/>
      <c r="D81" s="239"/>
      <c r="E81" s="239"/>
      <c r="F81" s="239"/>
      <c r="G81" s="231"/>
      <c r="H81" s="231"/>
      <c r="I81" s="231"/>
      <c r="J81" s="231"/>
      <c r="K81" s="231"/>
      <c r="L81" s="231"/>
      <c r="M81" s="242"/>
      <c r="N81" s="242"/>
      <c r="O81" s="242"/>
    </row>
    <row r="82" spans="2:15" ht="18" customHeight="1" x14ac:dyDescent="0.25">
      <c r="B82" s="238"/>
      <c r="C82" s="239"/>
      <c r="D82" s="239"/>
      <c r="E82" s="239"/>
      <c r="F82" s="239"/>
      <c r="G82" s="231"/>
      <c r="H82" s="231"/>
      <c r="I82" s="231"/>
      <c r="J82" s="231"/>
      <c r="K82" s="231"/>
      <c r="L82" s="231"/>
      <c r="M82" s="242"/>
      <c r="N82" s="242"/>
      <c r="O82" s="242"/>
    </row>
    <row r="83" spans="2:15" ht="14.25" x14ac:dyDescent="0.25">
      <c r="O83" s="215">
        <v>3</v>
      </c>
    </row>
  </sheetData>
  <sheetProtection sheet="1" formatCells="0" formatColumns="0" formatRows="0"/>
  <mergeCells count="18">
    <mergeCell ref="B6:D6"/>
    <mergeCell ref="E14:F14"/>
    <mergeCell ref="E15:F15"/>
    <mergeCell ref="E6:O6"/>
    <mergeCell ref="E4:O4"/>
    <mergeCell ref="K24:L24"/>
    <mergeCell ref="M24:N24"/>
    <mergeCell ref="H24:I24"/>
    <mergeCell ref="M14:N14"/>
    <mergeCell ref="M15:N15"/>
    <mergeCell ref="M16:N16"/>
    <mergeCell ref="M17:N17"/>
    <mergeCell ref="I22:J22"/>
    <mergeCell ref="E16:F16"/>
    <mergeCell ref="E17:F17"/>
    <mergeCell ref="M18:N18"/>
    <mergeCell ref="E19:F19"/>
    <mergeCell ref="E18:F18"/>
  </mergeCells>
  <phoneticPr fontId="35" type="noConversion"/>
  <conditionalFormatting sqref="G15:G19">
    <cfRule type="containsErrors" dxfId="10" priority="1">
      <formula>ISERROR(G15)</formula>
    </cfRule>
  </conditionalFormatting>
  <conditionalFormatting sqref="G21:G22">
    <cfRule type="containsErrors" dxfId="9" priority="10">
      <formula>ISERROR(G21)</formula>
    </cfRule>
  </conditionalFormatting>
  <conditionalFormatting sqref="O15:O19">
    <cfRule type="containsErrors" dxfId="8" priority="2">
      <formula>ISERROR(O15)</formula>
    </cfRule>
  </conditionalFormatting>
  <conditionalFormatting sqref="O22">
    <cfRule type="containsErrors" dxfId="7" priority="3">
      <formula>ISERROR(O22)</formula>
    </cfRule>
  </conditionalFormatting>
  <dataValidations count="4">
    <dataValidation type="list" allowBlank="1" showInputMessage="1" showErrorMessage="1" sqref="I10" xr:uid="{4C46994A-831B-49C5-A455-E10F8631D598}">
      <formula1>"chain surveying with steel tape,electro-optical distance measurement"</formula1>
    </dataValidation>
    <dataValidation type="list" allowBlank="1" showErrorMessage="1" error="Value A, H or D as capital letter" sqref="H21" xr:uid="{267E5F94-FDB9-4820-A98A-56842858C919}">
      <formula1>"a,h,d"</formula1>
    </dataValidation>
    <dataValidation type="list" allowBlank="1" showInputMessage="1" showErrorMessage="1" sqref="B6:D6" xr:uid="{D8622F7B-4455-4FB6-A0FA-5313F2FF337E}">
      <formula1>"WA-AIMS Measurer [Grade A]:,WA-AIMS Measurer [Grade B]:,Local measurer [Grade C]"</formula1>
    </dataValidation>
    <dataValidation type="list" allowBlank="1" showInputMessage="1" showErrorMessage="1" sqref="K8:K9" xr:uid="{8C21168A-164E-4663-9D61-4F113311D88C}">
      <formula1>"steel tape,electro-optic"</formula1>
    </dataValidation>
  </dataValidations>
  <pageMargins left="0.78740157480314965" right="0.19685039370078741" top="0.19685039370078741" bottom="0.19685039370078741" header="0" footer="0.19685039370078741"/>
  <pageSetup paperSize="9" scale="57" fitToHeight="0" orientation="portrait" horizontalDpi="1200" verticalDpi="1200" r:id="rId1"/>
  <headerFooter>
    <oddFooter>&amp;C&amp;"Arial Narrow,Standard"WORLD ATHLETICS COURSE MEASUREMENT • report form 1-24.9 • © GCRCM • Copyright reserved!</oddFooter>
  </headerFooter>
  <ignoredErrors>
    <ignoredError sqref="G22" evalError="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DAB3A-907A-436C-B16A-649ADBFB1343}">
  <sheetPr>
    <pageSetUpPr fitToPage="1"/>
  </sheetPr>
  <dimension ref="B1:T109"/>
  <sheetViews>
    <sheetView showZeros="0" zoomScaleNormal="100" zoomScaleSheetLayoutView="100" workbookViewId="0">
      <selection activeCell="F4" sqref="F4:O4"/>
    </sheetView>
  </sheetViews>
  <sheetFormatPr baseColWidth="10" defaultColWidth="11.42578125" defaultRowHeight="16.5" x14ac:dyDescent="0.25"/>
  <cols>
    <col min="1" max="1" width="2.28515625" style="9" customWidth="1"/>
    <col min="2" max="2" width="10.7109375" style="9" customWidth="1"/>
    <col min="3" max="4" width="11.7109375" style="9" customWidth="1"/>
    <col min="5" max="5" width="10" style="9" customWidth="1"/>
    <col min="6" max="6" width="13.7109375" style="9" customWidth="1"/>
    <col min="7" max="7" width="12.5703125" style="9" customWidth="1"/>
    <col min="8" max="9" width="11.28515625" style="9" customWidth="1"/>
    <col min="10" max="10" width="10.28515625" style="9" customWidth="1"/>
    <col min="11" max="12" width="11.7109375" style="9" customWidth="1"/>
    <col min="13" max="13" width="11.7109375" style="16" customWidth="1"/>
    <col min="14" max="14" width="13.7109375" style="16" customWidth="1"/>
    <col min="15" max="15" width="12.5703125" style="9" customWidth="1"/>
    <col min="16" max="16384" width="11.42578125" style="9"/>
  </cols>
  <sheetData>
    <row r="1" spans="2:15" s="20" customFormat="1" ht="22.5" customHeight="1" x14ac:dyDescent="0.25">
      <c r="B1" s="21" t="s">
        <v>2</v>
      </c>
      <c r="C1" s="21"/>
      <c r="D1" s="21"/>
      <c r="F1" s="22"/>
      <c r="G1" s="21"/>
      <c r="H1" s="21" t="s">
        <v>60</v>
      </c>
      <c r="J1" s="190"/>
      <c r="M1" s="180"/>
      <c r="N1" s="180"/>
    </row>
    <row r="2" spans="2:15" ht="6" customHeight="1" x14ac:dyDescent="0.25">
      <c r="B2" s="17"/>
      <c r="C2" s="17"/>
      <c r="D2" s="17"/>
      <c r="E2" s="17"/>
      <c r="F2" s="17"/>
      <c r="G2" s="17"/>
      <c r="H2" s="17"/>
      <c r="I2" s="17"/>
      <c r="J2" s="17"/>
      <c r="K2" s="17"/>
      <c r="L2" s="17"/>
      <c r="M2" s="18"/>
      <c r="N2" s="18"/>
      <c r="O2" s="17"/>
    </row>
    <row r="3" spans="2:15" ht="6" customHeight="1" x14ac:dyDescent="0.25"/>
    <row r="4" spans="2:15" s="172" customFormat="1" ht="16.5" customHeight="1" x14ac:dyDescent="0.25">
      <c r="B4" s="179" t="s">
        <v>93</v>
      </c>
      <c r="F4" s="253"/>
      <c r="G4" s="253"/>
      <c r="H4" s="253"/>
      <c r="I4" s="253"/>
      <c r="J4" s="253"/>
      <c r="K4" s="253"/>
      <c r="L4" s="253"/>
      <c r="M4" s="253"/>
      <c r="N4" s="253"/>
      <c r="O4" s="253"/>
    </row>
    <row r="5" spans="2:15" s="172" customFormat="1" ht="6" customHeight="1" x14ac:dyDescent="0.25">
      <c r="B5" s="149"/>
      <c r="C5" s="182"/>
      <c r="F5" s="121"/>
      <c r="G5" s="121"/>
      <c r="H5" s="121"/>
      <c r="I5" s="121"/>
      <c r="J5" s="121"/>
      <c r="K5" s="121"/>
      <c r="L5" s="121"/>
      <c r="M5" s="121"/>
      <c r="N5" s="121"/>
      <c r="O5" s="121"/>
    </row>
    <row r="6" spans="2:15" s="172" customFormat="1" ht="16.5" customHeight="1" x14ac:dyDescent="0.25">
      <c r="B6" s="268" t="s">
        <v>49</v>
      </c>
      <c r="C6" s="268"/>
      <c r="D6" s="268"/>
      <c r="E6" s="268"/>
      <c r="F6" s="269"/>
      <c r="G6" s="269"/>
      <c r="H6" s="269"/>
      <c r="I6" s="269"/>
      <c r="J6" s="269"/>
      <c r="K6" s="269"/>
      <c r="L6" s="269"/>
      <c r="M6" s="269"/>
      <c r="N6" s="269"/>
      <c r="O6" s="269"/>
    </row>
    <row r="7" spans="2:15" s="172" customFormat="1" ht="16.5" customHeight="1" x14ac:dyDescent="0.25">
      <c r="B7" s="268" t="s">
        <v>120</v>
      </c>
      <c r="C7" s="268"/>
      <c r="D7" s="268"/>
      <c r="E7" s="268"/>
      <c r="F7" s="269"/>
      <c r="G7" s="269"/>
      <c r="H7" s="269"/>
      <c r="I7" s="269"/>
      <c r="J7" s="269"/>
      <c r="K7" s="269"/>
      <c r="L7" s="269"/>
      <c r="M7" s="269"/>
      <c r="N7" s="269"/>
      <c r="O7" s="269"/>
    </row>
    <row r="8" spans="2:15" s="172" customFormat="1" ht="6" customHeight="1" x14ac:dyDescent="0.25">
      <c r="B8" s="185"/>
      <c r="C8" s="185"/>
      <c r="D8" s="185"/>
      <c r="E8" s="185"/>
      <c r="F8" s="186"/>
      <c r="G8" s="185"/>
      <c r="H8" s="187"/>
      <c r="I8" s="187"/>
      <c r="J8" s="187"/>
      <c r="K8" s="187"/>
      <c r="L8" s="188"/>
      <c r="M8" s="188"/>
      <c r="N8" s="185"/>
      <c r="O8" s="185"/>
    </row>
    <row r="9" spans="2:15" s="172" customFormat="1" ht="6" customHeight="1" x14ac:dyDescent="0.25">
      <c r="B9" s="189"/>
      <c r="C9" s="182"/>
      <c r="G9" s="182"/>
      <c r="H9" s="182"/>
      <c r="I9" s="182"/>
      <c r="J9" s="182"/>
      <c r="K9" s="182"/>
      <c r="L9" s="182"/>
      <c r="M9" s="183"/>
      <c r="N9" s="184"/>
    </row>
    <row r="10" spans="2:15" s="172" customFormat="1" ht="15" customHeight="1" x14ac:dyDescent="0.25">
      <c r="B10" s="22" t="s">
        <v>50</v>
      </c>
      <c r="C10" s="181"/>
      <c r="D10" s="181"/>
      <c r="E10" s="181"/>
      <c r="F10" s="181"/>
      <c r="G10" s="181"/>
      <c r="H10" s="181"/>
      <c r="I10" s="181"/>
      <c r="J10" s="22" t="s">
        <v>51</v>
      </c>
      <c r="K10" s="181"/>
      <c r="L10" s="182"/>
      <c r="M10" s="183"/>
      <c r="N10" s="184"/>
    </row>
    <row r="11" spans="2:15" s="20" customFormat="1" ht="16.5" customHeight="1" x14ac:dyDescent="0.25">
      <c r="B11" s="272" t="s">
        <v>55</v>
      </c>
      <c r="C11" s="228"/>
      <c r="D11" s="275"/>
      <c r="E11" s="277"/>
      <c r="F11" s="277"/>
      <c r="G11" s="277"/>
      <c r="H11" s="273"/>
      <c r="J11" s="273" t="s">
        <v>140</v>
      </c>
      <c r="K11" s="274" t="s">
        <v>119</v>
      </c>
      <c r="M11" s="276" t="s">
        <v>34</v>
      </c>
      <c r="N11" s="278"/>
    </row>
    <row r="12" spans="2:15" s="20" customFormat="1" ht="16.5" customHeight="1" x14ac:dyDescent="0.25">
      <c r="B12" s="223" t="s">
        <v>3</v>
      </c>
      <c r="C12" s="224"/>
      <c r="D12" s="223" t="s">
        <v>12</v>
      </c>
      <c r="E12" s="225"/>
      <c r="F12" s="226" t="s">
        <v>4</v>
      </c>
      <c r="G12" s="227"/>
      <c r="J12" s="223" t="s">
        <v>3</v>
      </c>
      <c r="K12" s="228">
        <f>C12</f>
        <v>0</v>
      </c>
      <c r="L12" s="223" t="s">
        <v>12</v>
      </c>
      <c r="M12" s="229">
        <f>E12</f>
        <v>0</v>
      </c>
      <c r="N12" s="226" t="s">
        <v>4</v>
      </c>
      <c r="O12" s="230">
        <f>G12</f>
        <v>0</v>
      </c>
    </row>
    <row r="13" spans="2:15" s="6" customFormat="1" ht="6" customHeight="1" x14ac:dyDescent="0.25">
      <c r="B13" s="27"/>
      <c r="C13" s="25"/>
      <c r="D13" s="26"/>
      <c r="E13" s="26"/>
      <c r="F13" s="26"/>
      <c r="G13" s="25"/>
      <c r="H13" s="25"/>
      <c r="I13" s="25"/>
      <c r="J13" s="25"/>
      <c r="K13" s="25"/>
      <c r="L13" s="25"/>
      <c r="M13" s="28"/>
      <c r="N13" s="29"/>
      <c r="O13" s="26"/>
    </row>
    <row r="14" spans="2:15" s="6" customFormat="1" ht="16.5" customHeight="1" x14ac:dyDescent="0.25">
      <c r="B14" s="192" t="s">
        <v>63</v>
      </c>
      <c r="C14" s="192" t="s">
        <v>64</v>
      </c>
      <c r="D14" s="192" t="s">
        <v>6</v>
      </c>
      <c r="E14" s="259" t="s">
        <v>35</v>
      </c>
      <c r="F14" s="260"/>
      <c r="G14" s="199">
        <f>AVERAGE(D16:D19)</f>
        <v>0</v>
      </c>
      <c r="H14" s="26"/>
      <c r="I14" s="26"/>
      <c r="J14" s="192" t="s">
        <v>63</v>
      </c>
      <c r="K14" s="192" t="s">
        <v>64</v>
      </c>
      <c r="L14" s="192" t="s">
        <v>6</v>
      </c>
      <c r="M14" s="259" t="s">
        <v>35</v>
      </c>
      <c r="N14" s="260"/>
      <c r="O14" s="199">
        <f>AVERAGE(L16:L19)</f>
        <v>0</v>
      </c>
    </row>
    <row r="15" spans="2:15" s="6" customFormat="1" ht="16.5" customHeight="1" x14ac:dyDescent="0.25">
      <c r="B15" s="191" t="s">
        <v>65</v>
      </c>
      <c r="C15" s="33"/>
      <c r="D15" s="191"/>
      <c r="E15" s="261" t="s">
        <v>37</v>
      </c>
      <c r="F15" s="262"/>
      <c r="G15" s="200" t="e">
        <f>G14/N11*1000</f>
        <v>#DIV/0!</v>
      </c>
      <c r="H15" s="26"/>
      <c r="I15" s="26"/>
      <c r="J15" s="191" t="s">
        <v>65</v>
      </c>
      <c r="K15" s="33"/>
      <c r="L15" s="191"/>
      <c r="M15" s="261" t="s">
        <v>37</v>
      </c>
      <c r="N15" s="262"/>
      <c r="O15" s="200" t="e">
        <f>O14/N11*1000</f>
        <v>#DIV/0!</v>
      </c>
    </row>
    <row r="16" spans="2:15" s="6" customFormat="1" ht="16.5" customHeight="1" x14ac:dyDescent="0.25">
      <c r="B16" s="191" t="s">
        <v>66</v>
      </c>
      <c r="C16" s="33"/>
      <c r="D16" s="191">
        <f>C16-C15</f>
        <v>0</v>
      </c>
      <c r="E16" s="261" t="s">
        <v>36</v>
      </c>
      <c r="F16" s="262"/>
      <c r="G16" s="200" t="e">
        <f>G15*0.1%</f>
        <v>#DIV/0!</v>
      </c>
      <c r="H16" s="26"/>
      <c r="I16" s="26"/>
      <c r="J16" s="191" t="s">
        <v>66</v>
      </c>
      <c r="K16" s="33"/>
      <c r="L16" s="191">
        <f>K16-K15</f>
        <v>0</v>
      </c>
      <c r="M16" s="261" t="s">
        <v>36</v>
      </c>
      <c r="N16" s="262"/>
      <c r="O16" s="200" t="e">
        <f>O15*0.1%</f>
        <v>#DIV/0!</v>
      </c>
    </row>
    <row r="17" spans="2:16" s="6" customFormat="1" ht="16.5" customHeight="1" x14ac:dyDescent="0.25">
      <c r="B17" s="191" t="s">
        <v>67</v>
      </c>
      <c r="C17" s="33"/>
      <c r="D17" s="191">
        <f t="shared" ref="D17:D19" si="0">C17-C16</f>
        <v>0</v>
      </c>
      <c r="E17" s="264" t="s">
        <v>132</v>
      </c>
      <c r="F17" s="264"/>
      <c r="G17" s="201" t="e">
        <f>G15*1.001</f>
        <v>#DIV/0!</v>
      </c>
      <c r="H17" s="26"/>
      <c r="I17" s="26"/>
      <c r="J17" s="191" t="s">
        <v>67</v>
      </c>
      <c r="K17" s="33"/>
      <c r="L17" s="191">
        <f t="shared" ref="L17:L19" si="1">K17-K16</f>
        <v>0</v>
      </c>
      <c r="M17" s="264" t="s">
        <v>133</v>
      </c>
      <c r="N17" s="264"/>
      <c r="O17" s="201" t="e">
        <f>O15*1.001</f>
        <v>#DIV/0!</v>
      </c>
    </row>
    <row r="18" spans="2:16" s="6" customFormat="1" ht="16.5" customHeight="1" x14ac:dyDescent="0.25">
      <c r="B18" s="191" t="s">
        <v>68</v>
      </c>
      <c r="C18" s="33"/>
      <c r="D18" s="191">
        <f t="shared" si="0"/>
        <v>0</v>
      </c>
      <c r="E18" s="270" t="str">
        <f>IF(STDEVP(D15:D18)&gt;3,"Great standard deviation &gt;3C +/-","Standard deviation +/-")</f>
        <v>Standard deviation +/-</v>
      </c>
      <c r="F18" s="270"/>
      <c r="G18" s="44" t="e">
        <f>STDEVP(D16:D19)*N11*100/G14</f>
        <v>#DIV/0!</v>
      </c>
      <c r="H18" s="26"/>
      <c r="I18" s="26"/>
      <c r="J18" s="191" t="s">
        <v>68</v>
      </c>
      <c r="K18" s="33"/>
      <c r="L18" s="191">
        <f t="shared" si="1"/>
        <v>0</v>
      </c>
      <c r="M18" s="270" t="str">
        <f>IF(STDEVP(L15:L18)&gt;3,"Great standard deviation &gt;3C +/-","Standard deviation +/-")</f>
        <v>Standard deviation +/-</v>
      </c>
      <c r="N18" s="270"/>
      <c r="O18" s="44" t="e">
        <f>STDEVP(L16:L19)*N11*100/O14</f>
        <v>#DIV/0!</v>
      </c>
    </row>
    <row r="19" spans="2:16" s="6" customFormat="1" ht="16.5" customHeight="1" x14ac:dyDescent="0.25">
      <c r="B19" s="191" t="s">
        <v>69</v>
      </c>
      <c r="C19" s="33"/>
      <c r="D19" s="191">
        <f t="shared" si="0"/>
        <v>0</v>
      </c>
      <c r="E19" s="26"/>
      <c r="F19" s="202" t="s">
        <v>38</v>
      </c>
      <c r="G19" s="44" t="e">
        <f>N11/G14*100</f>
        <v>#DIV/0!</v>
      </c>
      <c r="H19" s="38"/>
      <c r="I19" s="38"/>
      <c r="J19" s="191" t="s">
        <v>69</v>
      </c>
      <c r="K19" s="33"/>
      <c r="L19" s="191">
        <f t="shared" si="1"/>
        <v>0</v>
      </c>
      <c r="M19" s="26"/>
      <c r="N19" s="202" t="s">
        <v>38</v>
      </c>
      <c r="O19" s="44" t="e">
        <f>N11/O14*100</f>
        <v>#DIV/0!</v>
      </c>
    </row>
    <row r="20" spans="2:16" s="6" customFormat="1" ht="6" customHeight="1" x14ac:dyDescent="0.25">
      <c r="B20" s="27"/>
      <c r="C20" s="25"/>
      <c r="D20" s="26"/>
      <c r="E20" s="26"/>
      <c r="F20" s="26"/>
      <c r="G20" s="25"/>
      <c r="H20" s="25"/>
      <c r="I20" s="25"/>
      <c r="J20" s="25"/>
      <c r="K20" s="25"/>
      <c r="L20" s="25"/>
      <c r="M20" s="28"/>
      <c r="N20" s="29"/>
      <c r="O20" s="26"/>
    </row>
    <row r="21" spans="2:16" s="172" customFormat="1" ht="15" customHeight="1" x14ac:dyDescent="0.25">
      <c r="B21" s="22" t="s">
        <v>52</v>
      </c>
      <c r="C21" s="181"/>
      <c r="D21" s="181"/>
      <c r="E21" s="181"/>
      <c r="F21" s="181"/>
      <c r="G21" s="181"/>
      <c r="H21" s="181"/>
      <c r="I21" s="181"/>
      <c r="J21" s="22" t="s">
        <v>53</v>
      </c>
      <c r="K21" s="181"/>
      <c r="L21" s="182"/>
      <c r="M21" s="183"/>
      <c r="N21" s="184"/>
    </row>
    <row r="22" spans="2:16" s="20" customFormat="1" ht="16.5" customHeight="1" x14ac:dyDescent="0.25">
      <c r="B22" s="272" t="s">
        <v>141</v>
      </c>
      <c r="C22" s="228"/>
      <c r="D22" s="275">
        <f>D11</f>
        <v>0</v>
      </c>
      <c r="E22" s="277"/>
      <c r="F22" s="277"/>
      <c r="G22" s="277"/>
      <c r="H22" s="273"/>
      <c r="J22" s="273" t="s">
        <v>140</v>
      </c>
      <c r="K22" s="274" t="s">
        <v>119</v>
      </c>
      <c r="M22" s="276" t="s">
        <v>34</v>
      </c>
      <c r="N22" s="278">
        <f>N11</f>
        <v>0</v>
      </c>
    </row>
    <row r="23" spans="2:16" s="20" customFormat="1" ht="16.5" customHeight="1" x14ac:dyDescent="0.25">
      <c r="B23" s="223" t="s">
        <v>3</v>
      </c>
      <c r="C23" s="224"/>
      <c r="D23" s="223" t="s">
        <v>12</v>
      </c>
      <c r="E23" s="225"/>
      <c r="F23" s="226" t="s">
        <v>4</v>
      </c>
      <c r="G23" s="227"/>
      <c r="J23" s="223" t="s">
        <v>3</v>
      </c>
      <c r="K23" s="228">
        <f>C23</f>
        <v>0</v>
      </c>
      <c r="L23" s="223" t="s">
        <v>12</v>
      </c>
      <c r="M23" s="229">
        <f>E23</f>
        <v>0</v>
      </c>
      <c r="N23" s="226" t="s">
        <v>4</v>
      </c>
      <c r="O23" s="230">
        <f>G23</f>
        <v>0</v>
      </c>
    </row>
    <row r="24" spans="2:16" s="6" customFormat="1" ht="6" customHeight="1" x14ac:dyDescent="0.25">
      <c r="B24" s="27"/>
      <c r="C24" s="25"/>
      <c r="D24" s="26"/>
      <c r="E24" s="26"/>
      <c r="F24" s="26"/>
      <c r="G24" s="25"/>
      <c r="H24" s="25"/>
      <c r="I24" s="25"/>
      <c r="J24" s="25"/>
      <c r="K24" s="25"/>
      <c r="L24" s="25"/>
      <c r="M24" s="28"/>
      <c r="N24" s="29"/>
      <c r="O24" s="26"/>
    </row>
    <row r="25" spans="2:16" s="6" customFormat="1" ht="16.5" customHeight="1" x14ac:dyDescent="0.25">
      <c r="B25" s="192" t="s">
        <v>63</v>
      </c>
      <c r="C25" s="192" t="s">
        <v>64</v>
      </c>
      <c r="D25" s="192" t="s">
        <v>6</v>
      </c>
      <c r="E25" s="259" t="s">
        <v>35</v>
      </c>
      <c r="F25" s="260"/>
      <c r="G25" s="233">
        <f>AVERAGE(D27:D30)</f>
        <v>0</v>
      </c>
      <c r="H25" s="26"/>
      <c r="I25" s="26"/>
      <c r="J25" s="192" t="s">
        <v>63</v>
      </c>
      <c r="K25" s="192" t="s">
        <v>64</v>
      </c>
      <c r="L25" s="192" t="s">
        <v>6</v>
      </c>
      <c r="M25" s="259" t="s">
        <v>35</v>
      </c>
      <c r="N25" s="260"/>
      <c r="O25" s="233">
        <f>AVERAGE(L27:L30)</f>
        <v>0</v>
      </c>
    </row>
    <row r="26" spans="2:16" s="6" customFormat="1" ht="16.5" customHeight="1" x14ac:dyDescent="0.25">
      <c r="B26" s="191" t="s">
        <v>65</v>
      </c>
      <c r="C26" s="231"/>
      <c r="D26" s="232"/>
      <c r="E26" s="261" t="s">
        <v>37</v>
      </c>
      <c r="F26" s="262"/>
      <c r="G26" s="234" t="e">
        <f>G25/N22*1000</f>
        <v>#DIV/0!</v>
      </c>
      <c r="H26" s="26"/>
      <c r="I26" s="26"/>
      <c r="J26" s="191" t="s">
        <v>65</v>
      </c>
      <c r="K26" s="231"/>
      <c r="L26" s="232"/>
      <c r="M26" s="261" t="s">
        <v>37</v>
      </c>
      <c r="N26" s="262"/>
      <c r="O26" s="234" t="e">
        <f>O25/N22*1000</f>
        <v>#DIV/0!</v>
      </c>
    </row>
    <row r="27" spans="2:16" s="6" customFormat="1" ht="16.5" customHeight="1" x14ac:dyDescent="0.25">
      <c r="B27" s="191" t="s">
        <v>66</v>
      </c>
      <c r="C27" s="231"/>
      <c r="D27" s="232">
        <f>C27-C26</f>
        <v>0</v>
      </c>
      <c r="E27" s="261" t="s">
        <v>36</v>
      </c>
      <c r="F27" s="262"/>
      <c r="G27" s="234" t="e">
        <f>G26*0.1%</f>
        <v>#DIV/0!</v>
      </c>
      <c r="H27" s="26"/>
      <c r="I27" s="26"/>
      <c r="J27" s="191" t="s">
        <v>66</v>
      </c>
      <c r="K27" s="231"/>
      <c r="L27" s="232">
        <f>K27-K26</f>
        <v>0</v>
      </c>
      <c r="M27" s="261" t="s">
        <v>36</v>
      </c>
      <c r="N27" s="262"/>
      <c r="O27" s="234" t="e">
        <f>O26*0.1%</f>
        <v>#DIV/0!</v>
      </c>
    </row>
    <row r="28" spans="2:16" s="6" customFormat="1" ht="16.5" customHeight="1" x14ac:dyDescent="0.25">
      <c r="B28" s="191" t="s">
        <v>67</v>
      </c>
      <c r="C28" s="231"/>
      <c r="D28" s="232">
        <f t="shared" ref="D28:D30" si="2">C28-C27</f>
        <v>0</v>
      </c>
      <c r="E28" s="264" t="s">
        <v>135</v>
      </c>
      <c r="F28" s="264"/>
      <c r="G28" s="235" t="e">
        <f>G26*1.001</f>
        <v>#DIV/0!</v>
      </c>
      <c r="H28" s="26"/>
      <c r="I28" s="26"/>
      <c r="J28" s="191" t="s">
        <v>67</v>
      </c>
      <c r="K28" s="231"/>
      <c r="L28" s="232">
        <f t="shared" ref="L28:L30" si="3">K28-K27</f>
        <v>0</v>
      </c>
      <c r="M28" s="264" t="s">
        <v>134</v>
      </c>
      <c r="N28" s="264"/>
      <c r="O28" s="235" t="e">
        <f>O26*1.001</f>
        <v>#DIV/0!</v>
      </c>
    </row>
    <row r="29" spans="2:16" s="6" customFormat="1" ht="16.5" customHeight="1" x14ac:dyDescent="0.25">
      <c r="B29" s="191" t="s">
        <v>68</v>
      </c>
      <c r="C29" s="231"/>
      <c r="D29" s="232">
        <f t="shared" si="2"/>
        <v>0</v>
      </c>
      <c r="E29" s="267" t="str">
        <f>IF(STDEVP(D26:D29)&gt;3,"Great standard deviation &gt;3C +/-","Standard deviation +/-")</f>
        <v>Standard deviation +/-</v>
      </c>
      <c r="F29" s="267"/>
      <c r="G29" s="237" t="e">
        <f>STDEVP(D27:D30)*N22*100/G25</f>
        <v>#DIV/0!</v>
      </c>
      <c r="H29" s="26"/>
      <c r="I29" s="26"/>
      <c r="J29" s="191" t="s">
        <v>68</v>
      </c>
      <c r="K29" s="231"/>
      <c r="L29" s="232">
        <f t="shared" si="3"/>
        <v>0</v>
      </c>
      <c r="M29" s="267" t="str">
        <f>IF(STDEVP(L26:L29)&gt;3,"Great standard deviation &gt;3C +/-","Standard deviation +/-")</f>
        <v>Standard deviation +/-</v>
      </c>
      <c r="N29" s="267"/>
      <c r="O29" s="237" t="e">
        <f>STDEVP(L27:L30)*N22*100/O25</f>
        <v>#DIV/0!</v>
      </c>
    </row>
    <row r="30" spans="2:16" s="6" customFormat="1" ht="16.5" customHeight="1" x14ac:dyDescent="0.25">
      <c r="B30" s="191" t="s">
        <v>69</v>
      </c>
      <c r="C30" s="231"/>
      <c r="D30" s="232">
        <f t="shared" si="2"/>
        <v>0</v>
      </c>
      <c r="E30" s="34"/>
      <c r="F30" s="34"/>
      <c r="G30" s="45"/>
      <c r="H30" s="34"/>
      <c r="I30" s="34"/>
      <c r="J30" s="191" t="s">
        <v>69</v>
      </c>
      <c r="K30" s="231"/>
      <c r="L30" s="232">
        <f t="shared" si="3"/>
        <v>0</v>
      </c>
      <c r="M30" s="26"/>
      <c r="N30" s="26"/>
      <c r="O30" s="26"/>
    </row>
    <row r="31" spans="2:16" s="6" customFormat="1" ht="6" customHeight="1" thickBot="1" x14ac:dyDescent="0.3">
      <c r="B31" s="27"/>
      <c r="C31" s="25"/>
      <c r="D31" s="26"/>
      <c r="E31" s="26"/>
      <c r="F31" s="26"/>
      <c r="G31" s="25"/>
      <c r="H31" s="25"/>
      <c r="I31" s="25"/>
      <c r="J31" s="25"/>
      <c r="K31" s="25"/>
      <c r="L31" s="25"/>
      <c r="M31" s="28"/>
      <c r="N31" s="29"/>
      <c r="O31" s="26"/>
    </row>
    <row r="32" spans="2:16" s="6" customFormat="1" ht="16.5" customHeight="1" thickBot="1" x14ac:dyDescent="0.3">
      <c r="B32" s="26"/>
      <c r="C32" s="26"/>
      <c r="D32" s="193" t="s">
        <v>130</v>
      </c>
      <c r="E32" s="198" t="e">
        <f>IF(F32="A",ROUND((G17+G28)/2,1),IF(F32="H",ROUND(MAX(G17,G28),1),IF(F32="D",ROUND(MIN(G17,G28),1))))</f>
        <v>#DIV/0!</v>
      </c>
      <c r="F32" s="197" t="s">
        <v>33</v>
      </c>
      <c r="G32" s="263" t="str">
        <f>IF(F32="A","Average wc + fc",IF(F32="H","Higher constant",IF(F32="D","Deeper constant")))</f>
        <v>Average wc + fc</v>
      </c>
      <c r="H32" s="263"/>
      <c r="I32" s="26"/>
      <c r="J32" s="26"/>
      <c r="K32" s="193" t="s">
        <v>131</v>
      </c>
      <c r="L32" s="198" t="e">
        <f>IF(M32="A",ROUND((O17+O28)/2,1),IF(M32="H",ROUND(MAX(O17,O28),1),IF(M32="D",ROUND(MIN(O17,O28),1))))</f>
        <v>#DIV/0!</v>
      </c>
      <c r="M32" s="197" t="s">
        <v>33</v>
      </c>
      <c r="N32" s="263" t="str">
        <f>IF(M32="A","Average wc + fc",IF(M32="H","Higher constant",IF(M32="D","Deeper constant")))</f>
        <v>Average wc + fc</v>
      </c>
      <c r="O32" s="263"/>
      <c r="P32" s="10"/>
    </row>
    <row r="33" spans="2:20" s="6" customFormat="1" ht="16.5" customHeight="1" x14ac:dyDescent="0.25">
      <c r="B33" s="23"/>
      <c r="C33" s="51"/>
      <c r="D33" s="194" t="s">
        <v>39</v>
      </c>
      <c r="E33" s="203" t="e">
        <f>IF(F32="A",ROUND((G15+G26)/2,1),IF(F32="H",ROUND(MAX(G15,G26),1),IF(F32="D",ROUND(MIN(G15,G26),1))))</f>
        <v>#DIV/0!</v>
      </c>
      <c r="F33" s="23"/>
      <c r="G33" s="23"/>
      <c r="H33" s="26"/>
      <c r="I33" s="26"/>
      <c r="J33" s="51"/>
      <c r="K33" s="194" t="s">
        <v>39</v>
      </c>
      <c r="L33" s="203" t="e">
        <f>IF(M32="A",ROUND((O15+O26)/2,1),IF(M32="H",ROUND(MAX(O15,O26),1),IF(M32="D",ROUND(MIN(O15,O26),1))))</f>
        <v>#DIV/0!</v>
      </c>
      <c r="M33" s="50"/>
      <c r="N33" s="50"/>
      <c r="O33" s="26"/>
      <c r="S33" s="8"/>
    </row>
    <row r="34" spans="2:20" s="6" customFormat="1" ht="6" customHeight="1" x14ac:dyDescent="0.25">
      <c r="B34" s="23"/>
      <c r="C34" s="23"/>
      <c r="D34" s="23"/>
      <c r="E34" s="23"/>
      <c r="F34" s="23"/>
      <c r="G34" s="23"/>
      <c r="H34" s="26"/>
      <c r="I34" s="26"/>
      <c r="J34" s="23"/>
      <c r="K34" s="23"/>
      <c r="L34" s="23"/>
      <c r="M34" s="50"/>
      <c r="N34" s="50"/>
      <c r="O34" s="26"/>
      <c r="S34" s="8"/>
      <c r="T34" s="15"/>
    </row>
    <row r="35" spans="2:20" s="20" customFormat="1" ht="16.5" customHeight="1" x14ac:dyDescent="0.25">
      <c r="B35" s="204" t="s">
        <v>8</v>
      </c>
      <c r="C35" s="210"/>
      <c r="D35" s="210"/>
      <c r="E35" s="210"/>
      <c r="F35" s="210"/>
      <c r="G35" s="211" t="s">
        <v>0</v>
      </c>
      <c r="H35" s="254" t="s">
        <v>40</v>
      </c>
      <c r="I35" s="258"/>
      <c r="J35" s="212" t="s">
        <v>139</v>
      </c>
      <c r="K35" s="254" t="s">
        <v>41</v>
      </c>
      <c r="L35" s="255"/>
      <c r="M35" s="256" t="s">
        <v>127</v>
      </c>
      <c r="N35" s="257"/>
      <c r="O35" s="214" t="s">
        <v>124</v>
      </c>
    </row>
    <row r="36" spans="2:20" s="26" customFormat="1" ht="16.5" customHeight="1" x14ac:dyDescent="0.25">
      <c r="B36" s="205" t="s">
        <v>28</v>
      </c>
      <c r="C36" s="77"/>
      <c r="D36" s="77"/>
      <c r="E36" s="77"/>
      <c r="F36" s="31"/>
      <c r="G36" s="49"/>
      <c r="H36" s="206" t="s">
        <v>42</v>
      </c>
      <c r="I36" s="207" t="s">
        <v>43</v>
      </c>
      <c r="K36" s="206" t="s">
        <v>44</v>
      </c>
      <c r="L36" s="206" t="s">
        <v>45</v>
      </c>
      <c r="M36" s="209" t="s">
        <v>125</v>
      </c>
      <c r="N36" s="209" t="s">
        <v>126</v>
      </c>
      <c r="O36" s="209" t="s">
        <v>123</v>
      </c>
    </row>
    <row r="37" spans="2:20" s="6" customFormat="1" ht="18" customHeight="1" x14ac:dyDescent="0.25">
      <c r="B37" s="238"/>
      <c r="C37" s="239"/>
      <c r="D37" s="239"/>
      <c r="E37" s="239"/>
      <c r="F37" s="239"/>
      <c r="G37" s="231"/>
      <c r="H37" s="240"/>
      <c r="I37" s="240"/>
      <c r="J37" s="231"/>
      <c r="K37" s="240"/>
      <c r="L37" s="241"/>
      <c r="M37" s="242"/>
      <c r="N37" s="242"/>
      <c r="O37" s="242"/>
    </row>
    <row r="38" spans="2:20" s="6" customFormat="1" ht="18" customHeight="1" x14ac:dyDescent="0.25">
      <c r="B38" s="238"/>
      <c r="C38" s="239"/>
      <c r="D38" s="239"/>
      <c r="E38" s="239"/>
      <c r="F38" s="239"/>
      <c r="G38" s="231"/>
      <c r="H38" s="231"/>
      <c r="I38" s="231"/>
      <c r="J38" s="231"/>
      <c r="K38" s="231"/>
      <c r="L38" s="231"/>
      <c r="M38" s="242"/>
      <c r="N38" s="242"/>
      <c r="O38" s="242"/>
    </row>
    <row r="39" spans="2:20" s="6" customFormat="1" ht="18" customHeight="1" x14ac:dyDescent="0.25">
      <c r="B39" s="238"/>
      <c r="C39" s="239"/>
      <c r="D39" s="239"/>
      <c r="E39" s="239"/>
      <c r="F39" s="239"/>
      <c r="G39" s="231"/>
      <c r="H39" s="231"/>
      <c r="I39" s="231"/>
      <c r="J39" s="231"/>
      <c r="K39" s="231"/>
      <c r="L39" s="231"/>
      <c r="M39" s="242"/>
      <c r="N39" s="242"/>
      <c r="O39" s="242"/>
    </row>
    <row r="40" spans="2:20" s="6" customFormat="1" ht="18" customHeight="1" x14ac:dyDescent="0.25">
      <c r="B40" s="238"/>
      <c r="C40" s="239"/>
      <c r="D40" s="239"/>
      <c r="E40" s="239"/>
      <c r="F40" s="239"/>
      <c r="G40" s="231"/>
      <c r="H40" s="231"/>
      <c r="I40" s="231"/>
      <c r="J40" s="231"/>
      <c r="K40" s="231"/>
      <c r="L40" s="231"/>
      <c r="M40" s="242"/>
      <c r="N40" s="242"/>
      <c r="O40" s="242"/>
    </row>
    <row r="41" spans="2:20" s="6" customFormat="1" ht="18" customHeight="1" x14ac:dyDescent="0.25">
      <c r="B41" s="238"/>
      <c r="C41" s="239"/>
      <c r="D41" s="239"/>
      <c r="E41" s="239"/>
      <c r="F41" s="239"/>
      <c r="G41" s="231"/>
      <c r="H41" s="231"/>
      <c r="I41" s="231"/>
      <c r="J41" s="231"/>
      <c r="K41" s="231"/>
      <c r="L41" s="231"/>
      <c r="M41" s="242"/>
      <c r="N41" s="242"/>
      <c r="O41" s="242"/>
    </row>
    <row r="42" spans="2:20" s="6" customFormat="1" ht="18" customHeight="1" x14ac:dyDescent="0.25">
      <c r="B42" s="238"/>
      <c r="C42" s="239"/>
      <c r="D42" s="239"/>
      <c r="E42" s="239"/>
      <c r="F42" s="239"/>
      <c r="G42" s="231"/>
      <c r="H42" s="231"/>
      <c r="I42" s="231"/>
      <c r="J42" s="231"/>
      <c r="K42" s="231"/>
      <c r="L42" s="231"/>
      <c r="M42" s="242"/>
      <c r="N42" s="242"/>
      <c r="O42" s="242"/>
    </row>
    <row r="43" spans="2:20" s="6" customFormat="1" ht="18" customHeight="1" x14ac:dyDescent="0.25">
      <c r="B43" s="238"/>
      <c r="C43" s="239"/>
      <c r="D43" s="239"/>
      <c r="E43" s="239"/>
      <c r="F43" s="239"/>
      <c r="G43" s="231"/>
      <c r="H43" s="231"/>
      <c r="I43" s="231"/>
      <c r="J43" s="231"/>
      <c r="K43" s="231"/>
      <c r="L43" s="231"/>
      <c r="M43" s="242"/>
      <c r="N43" s="242"/>
      <c r="O43" s="242"/>
    </row>
    <row r="44" spans="2:20" s="6" customFormat="1" ht="18" customHeight="1" x14ac:dyDescent="0.25">
      <c r="B44" s="238"/>
      <c r="C44" s="239"/>
      <c r="D44" s="239"/>
      <c r="E44" s="239"/>
      <c r="F44" s="239"/>
      <c r="G44" s="231"/>
      <c r="H44" s="231"/>
      <c r="I44" s="231"/>
      <c r="J44" s="231"/>
      <c r="K44" s="231"/>
      <c r="L44" s="231"/>
      <c r="M44" s="242"/>
      <c r="N44" s="242"/>
      <c r="O44" s="242"/>
    </row>
    <row r="45" spans="2:20" s="6" customFormat="1" ht="18" customHeight="1" x14ac:dyDescent="0.25">
      <c r="B45" s="238"/>
      <c r="C45" s="239"/>
      <c r="D45" s="239"/>
      <c r="E45" s="239"/>
      <c r="F45" s="239"/>
      <c r="G45" s="231"/>
      <c r="H45" s="231"/>
      <c r="I45" s="231"/>
      <c r="J45" s="231"/>
      <c r="K45" s="231"/>
      <c r="L45" s="231"/>
      <c r="M45" s="242"/>
      <c r="N45" s="242"/>
      <c r="O45" s="242"/>
    </row>
    <row r="46" spans="2:20" s="6" customFormat="1" ht="18" customHeight="1" x14ac:dyDescent="0.25">
      <c r="B46" s="238"/>
      <c r="C46" s="239"/>
      <c r="D46" s="239"/>
      <c r="E46" s="239"/>
      <c r="F46" s="239"/>
      <c r="G46" s="231"/>
      <c r="H46" s="231"/>
      <c r="I46" s="231"/>
      <c r="J46" s="231"/>
      <c r="K46" s="231"/>
      <c r="L46" s="231"/>
      <c r="M46" s="242"/>
      <c r="N46" s="242"/>
      <c r="O46" s="242"/>
    </row>
    <row r="47" spans="2:20" s="6" customFormat="1" ht="18" customHeight="1" x14ac:dyDescent="0.25">
      <c r="B47" s="238"/>
      <c r="C47" s="239"/>
      <c r="D47" s="239"/>
      <c r="E47" s="239"/>
      <c r="F47" s="239"/>
      <c r="G47" s="231"/>
      <c r="H47" s="231"/>
      <c r="I47" s="231"/>
      <c r="J47" s="231"/>
      <c r="K47" s="231"/>
      <c r="L47" s="231"/>
      <c r="M47" s="242"/>
      <c r="N47" s="242"/>
      <c r="O47" s="242"/>
    </row>
    <row r="48" spans="2:20" s="6" customFormat="1" ht="18" customHeight="1" x14ac:dyDescent="0.25">
      <c r="B48" s="238"/>
      <c r="C48" s="239"/>
      <c r="D48" s="239"/>
      <c r="E48" s="239"/>
      <c r="F48" s="239"/>
      <c r="G48" s="231"/>
      <c r="H48" s="231"/>
      <c r="I48" s="231"/>
      <c r="J48" s="231"/>
      <c r="K48" s="231"/>
      <c r="L48" s="231"/>
      <c r="M48" s="242"/>
      <c r="N48" s="242"/>
      <c r="O48" s="242"/>
    </row>
    <row r="49" spans="2:15" s="6" customFormat="1" ht="18" customHeight="1" x14ac:dyDescent="0.25">
      <c r="B49" s="238"/>
      <c r="C49" s="239"/>
      <c r="D49" s="239"/>
      <c r="E49" s="239"/>
      <c r="F49" s="239"/>
      <c r="G49" s="231"/>
      <c r="H49" s="231"/>
      <c r="I49" s="231"/>
      <c r="J49" s="231"/>
      <c r="K49" s="231"/>
      <c r="L49" s="231"/>
      <c r="M49" s="242"/>
      <c r="N49" s="242"/>
      <c r="O49" s="242"/>
    </row>
    <row r="50" spans="2:15" s="6" customFormat="1" ht="18" customHeight="1" x14ac:dyDescent="0.25">
      <c r="B50" s="238"/>
      <c r="C50" s="239"/>
      <c r="D50" s="239"/>
      <c r="E50" s="239"/>
      <c r="F50" s="239"/>
      <c r="G50" s="231"/>
      <c r="H50" s="231"/>
      <c r="I50" s="231"/>
      <c r="J50" s="231"/>
      <c r="K50" s="231"/>
      <c r="L50" s="231"/>
      <c r="M50" s="242"/>
      <c r="N50" s="242"/>
      <c r="O50" s="242"/>
    </row>
    <row r="51" spans="2:15" s="6" customFormat="1" ht="18" customHeight="1" x14ac:dyDescent="0.25">
      <c r="B51" s="238"/>
      <c r="C51" s="239"/>
      <c r="D51" s="239"/>
      <c r="E51" s="239"/>
      <c r="F51" s="239"/>
      <c r="G51" s="231"/>
      <c r="H51" s="231"/>
      <c r="I51" s="231"/>
      <c r="J51" s="231"/>
      <c r="K51" s="231"/>
      <c r="L51" s="231"/>
      <c r="M51" s="242"/>
      <c r="N51" s="242"/>
      <c r="O51" s="242"/>
    </row>
    <row r="52" spans="2:15" s="6" customFormat="1" ht="18" customHeight="1" x14ac:dyDescent="0.25">
      <c r="B52" s="238"/>
      <c r="C52" s="239"/>
      <c r="D52" s="239"/>
      <c r="E52" s="239"/>
      <c r="F52" s="239"/>
      <c r="G52" s="231"/>
      <c r="H52" s="231"/>
      <c r="I52" s="231"/>
      <c r="J52" s="231"/>
      <c r="K52" s="231"/>
      <c r="L52" s="231"/>
      <c r="M52" s="242"/>
      <c r="N52" s="242"/>
      <c r="O52" s="242"/>
    </row>
    <row r="53" spans="2:15" s="6" customFormat="1" ht="18" customHeight="1" x14ac:dyDescent="0.25">
      <c r="B53" s="238"/>
      <c r="C53" s="239"/>
      <c r="D53" s="239"/>
      <c r="E53" s="239"/>
      <c r="F53" s="239"/>
      <c r="G53" s="231"/>
      <c r="H53" s="231"/>
      <c r="I53" s="231"/>
      <c r="J53" s="231"/>
      <c r="K53" s="231"/>
      <c r="L53" s="231"/>
      <c r="M53" s="242"/>
      <c r="N53" s="242"/>
      <c r="O53" s="242"/>
    </row>
    <row r="54" spans="2:15" s="6" customFormat="1" ht="18" customHeight="1" x14ac:dyDescent="0.25">
      <c r="B54" s="238"/>
      <c r="C54" s="239"/>
      <c r="D54" s="239"/>
      <c r="E54" s="239"/>
      <c r="F54" s="239"/>
      <c r="G54" s="231"/>
      <c r="H54" s="231"/>
      <c r="I54" s="231"/>
      <c r="J54" s="231"/>
      <c r="K54" s="231"/>
      <c r="L54" s="231"/>
      <c r="M54" s="242"/>
      <c r="N54" s="242"/>
      <c r="O54" s="242"/>
    </row>
    <row r="55" spans="2:15" s="6" customFormat="1" ht="18" customHeight="1" x14ac:dyDescent="0.25">
      <c r="B55" s="238"/>
      <c r="C55" s="239"/>
      <c r="D55" s="239"/>
      <c r="E55" s="239"/>
      <c r="F55" s="239"/>
      <c r="G55" s="231"/>
      <c r="H55" s="231"/>
      <c r="I55" s="231"/>
      <c r="J55" s="231"/>
      <c r="K55" s="231"/>
      <c r="L55" s="231"/>
      <c r="M55" s="242"/>
      <c r="N55" s="242"/>
      <c r="O55" s="242"/>
    </row>
    <row r="56" spans="2:15" s="6" customFormat="1" ht="18" customHeight="1" x14ac:dyDescent="0.25">
      <c r="B56" s="238"/>
      <c r="C56" s="239"/>
      <c r="D56" s="239"/>
      <c r="E56" s="239"/>
      <c r="F56" s="239"/>
      <c r="G56" s="231"/>
      <c r="H56" s="231"/>
      <c r="I56" s="231"/>
      <c r="J56" s="231"/>
      <c r="K56" s="231"/>
      <c r="L56" s="231"/>
      <c r="M56" s="242"/>
      <c r="N56" s="242"/>
      <c r="O56" s="242"/>
    </row>
    <row r="57" spans="2:15" s="6" customFormat="1" ht="18" customHeight="1" x14ac:dyDescent="0.25">
      <c r="B57" s="238"/>
      <c r="C57" s="239"/>
      <c r="D57" s="239"/>
      <c r="E57" s="239"/>
      <c r="F57" s="239"/>
      <c r="G57" s="231"/>
      <c r="H57" s="231"/>
      <c r="I57" s="231"/>
      <c r="J57" s="231"/>
      <c r="K57" s="231"/>
      <c r="L57" s="231"/>
      <c r="M57" s="242"/>
      <c r="N57" s="242"/>
      <c r="O57" s="242"/>
    </row>
    <row r="58" spans="2:15" s="6" customFormat="1" ht="18" customHeight="1" x14ac:dyDescent="0.25">
      <c r="B58" s="238"/>
      <c r="C58" s="239"/>
      <c r="D58" s="239"/>
      <c r="E58" s="239"/>
      <c r="F58" s="239"/>
      <c r="G58" s="231"/>
      <c r="H58" s="231"/>
      <c r="I58" s="231"/>
      <c r="J58" s="231"/>
      <c r="K58" s="231"/>
      <c r="L58" s="231"/>
      <c r="M58" s="242"/>
      <c r="N58" s="242"/>
      <c r="O58" s="242"/>
    </row>
    <row r="59" spans="2:15" s="6" customFormat="1" ht="18" customHeight="1" x14ac:dyDescent="0.25">
      <c r="B59" s="238"/>
      <c r="C59" s="239"/>
      <c r="D59" s="239"/>
      <c r="E59" s="239"/>
      <c r="F59" s="239"/>
      <c r="G59" s="231"/>
      <c r="H59" s="231"/>
      <c r="I59" s="231"/>
      <c r="J59" s="231"/>
      <c r="K59" s="231"/>
      <c r="L59" s="231"/>
      <c r="M59" s="242"/>
      <c r="N59" s="242"/>
      <c r="O59" s="242"/>
    </row>
    <row r="60" spans="2:15" s="6" customFormat="1" ht="18" customHeight="1" x14ac:dyDescent="0.25">
      <c r="B60" s="238"/>
      <c r="C60" s="239"/>
      <c r="D60" s="239"/>
      <c r="E60" s="239"/>
      <c r="F60" s="239"/>
      <c r="G60" s="231"/>
      <c r="H60" s="231"/>
      <c r="I60" s="231"/>
      <c r="J60" s="231"/>
      <c r="K60" s="231"/>
      <c r="L60" s="231"/>
      <c r="M60" s="242"/>
      <c r="N60" s="242"/>
      <c r="O60" s="242"/>
    </row>
    <row r="61" spans="2:15" s="6" customFormat="1" ht="18" customHeight="1" x14ac:dyDescent="0.25">
      <c r="B61" s="238"/>
      <c r="C61" s="239"/>
      <c r="D61" s="239"/>
      <c r="E61" s="239"/>
      <c r="F61" s="239"/>
      <c r="G61" s="231"/>
      <c r="H61" s="231"/>
      <c r="I61" s="231"/>
      <c r="J61" s="231"/>
      <c r="K61" s="231"/>
      <c r="L61" s="231"/>
      <c r="M61" s="242"/>
      <c r="N61" s="242"/>
      <c r="O61" s="242"/>
    </row>
    <row r="62" spans="2:15" s="6" customFormat="1" ht="18" customHeight="1" x14ac:dyDescent="0.25">
      <c r="B62" s="238"/>
      <c r="C62" s="239"/>
      <c r="D62" s="239"/>
      <c r="E62" s="239"/>
      <c r="F62" s="239"/>
      <c r="G62" s="231"/>
      <c r="H62" s="231"/>
      <c r="I62" s="231"/>
      <c r="J62" s="231"/>
      <c r="K62" s="231"/>
      <c r="L62" s="231"/>
      <c r="M62" s="242"/>
      <c r="N62" s="242"/>
      <c r="O62" s="242"/>
    </row>
    <row r="63" spans="2:15" s="6" customFormat="1" ht="18" customHeight="1" x14ac:dyDescent="0.25">
      <c r="B63" s="238"/>
      <c r="C63" s="239"/>
      <c r="D63" s="239"/>
      <c r="E63" s="239"/>
      <c r="F63" s="239"/>
      <c r="G63" s="231"/>
      <c r="H63" s="231"/>
      <c r="I63" s="231"/>
      <c r="J63" s="231"/>
      <c r="K63" s="231"/>
      <c r="L63" s="231"/>
      <c r="M63" s="242"/>
      <c r="N63" s="242"/>
      <c r="O63" s="242"/>
    </row>
    <row r="64" spans="2:15" s="6" customFormat="1" ht="18" customHeight="1" x14ac:dyDescent="0.25">
      <c r="B64" s="238"/>
      <c r="C64" s="239"/>
      <c r="D64" s="239"/>
      <c r="E64" s="239"/>
      <c r="F64" s="239"/>
      <c r="G64" s="231"/>
      <c r="H64" s="231"/>
      <c r="I64" s="231"/>
      <c r="J64" s="231"/>
      <c r="K64" s="231"/>
      <c r="L64" s="231"/>
      <c r="M64" s="242"/>
      <c r="N64" s="242"/>
      <c r="O64" s="242"/>
    </row>
    <row r="65" spans="2:15" s="6" customFormat="1" ht="18" customHeight="1" x14ac:dyDescent="0.25">
      <c r="B65" s="238"/>
      <c r="C65" s="239"/>
      <c r="D65" s="239"/>
      <c r="E65" s="239"/>
      <c r="F65" s="239"/>
      <c r="G65" s="231"/>
      <c r="H65" s="231"/>
      <c r="I65" s="231"/>
      <c r="J65" s="231"/>
      <c r="K65" s="231"/>
      <c r="L65" s="231"/>
      <c r="M65" s="242"/>
      <c r="N65" s="242"/>
      <c r="O65" s="242"/>
    </row>
    <row r="66" spans="2:15" s="6" customFormat="1" ht="18" customHeight="1" x14ac:dyDescent="0.25">
      <c r="B66" s="238"/>
      <c r="C66" s="239"/>
      <c r="D66" s="239"/>
      <c r="E66" s="239"/>
      <c r="F66" s="239"/>
      <c r="G66" s="231"/>
      <c r="H66" s="231"/>
      <c r="I66" s="231"/>
      <c r="J66" s="231"/>
      <c r="K66" s="231"/>
      <c r="L66" s="231"/>
      <c r="M66" s="242"/>
      <c r="N66" s="242"/>
      <c r="O66" s="242"/>
    </row>
    <row r="67" spans="2:15" s="6" customFormat="1" ht="18" customHeight="1" x14ac:dyDescent="0.25">
      <c r="B67" s="238"/>
      <c r="C67" s="239"/>
      <c r="D67" s="239"/>
      <c r="E67" s="239"/>
      <c r="F67" s="239"/>
      <c r="G67" s="231"/>
      <c r="H67" s="231"/>
      <c r="I67" s="231"/>
      <c r="J67" s="231"/>
      <c r="K67" s="231"/>
      <c r="L67" s="231"/>
      <c r="M67" s="242"/>
      <c r="N67" s="242"/>
      <c r="O67" s="242"/>
    </row>
    <row r="68" spans="2:15" s="6" customFormat="1" ht="18" customHeight="1" x14ac:dyDescent="0.25">
      <c r="B68" s="238"/>
      <c r="C68" s="239"/>
      <c r="D68" s="239"/>
      <c r="E68" s="239"/>
      <c r="F68" s="239"/>
      <c r="G68" s="231"/>
      <c r="H68" s="231"/>
      <c r="I68" s="231"/>
      <c r="J68" s="231"/>
      <c r="K68" s="231"/>
      <c r="L68" s="231"/>
      <c r="M68" s="242"/>
      <c r="N68" s="242"/>
      <c r="O68" s="242"/>
    </row>
    <row r="69" spans="2:15" s="6" customFormat="1" ht="18" customHeight="1" x14ac:dyDescent="0.25">
      <c r="B69" s="238"/>
      <c r="C69" s="239"/>
      <c r="D69" s="239"/>
      <c r="E69" s="239"/>
      <c r="F69" s="239"/>
      <c r="G69" s="231"/>
      <c r="H69" s="231"/>
      <c r="I69" s="231"/>
      <c r="J69" s="231"/>
      <c r="K69" s="231"/>
      <c r="L69" s="231"/>
      <c r="M69" s="242"/>
      <c r="N69" s="242"/>
      <c r="O69" s="242"/>
    </row>
    <row r="70" spans="2:15" ht="18" customHeight="1" x14ac:dyDescent="0.25">
      <c r="B70" s="238"/>
      <c r="C70" s="239"/>
      <c r="D70" s="239"/>
      <c r="E70" s="239"/>
      <c r="F70" s="239"/>
      <c r="G70" s="231"/>
      <c r="H70" s="231"/>
      <c r="I70" s="231"/>
      <c r="J70" s="231"/>
      <c r="K70" s="231"/>
      <c r="L70" s="231"/>
      <c r="M70" s="242"/>
      <c r="N70" s="242"/>
      <c r="O70" s="242"/>
    </row>
    <row r="71" spans="2:15" ht="18" customHeight="1" x14ac:dyDescent="0.25">
      <c r="B71" s="238"/>
      <c r="C71" s="239"/>
      <c r="D71" s="239"/>
      <c r="E71" s="239"/>
      <c r="F71" s="239"/>
      <c r="G71" s="231"/>
      <c r="H71" s="231"/>
      <c r="I71" s="231"/>
      <c r="J71" s="231"/>
      <c r="K71" s="231"/>
      <c r="L71" s="231"/>
      <c r="M71" s="242"/>
      <c r="N71" s="242"/>
      <c r="O71" s="242"/>
    </row>
    <row r="72" spans="2:15" ht="18" customHeight="1" x14ac:dyDescent="0.25">
      <c r="B72" s="238"/>
      <c r="C72" s="239"/>
      <c r="D72" s="239"/>
      <c r="E72" s="239"/>
      <c r="F72" s="239"/>
      <c r="G72" s="231"/>
      <c r="H72" s="231"/>
      <c r="I72" s="231"/>
      <c r="J72" s="231"/>
      <c r="K72" s="231"/>
      <c r="L72" s="231"/>
      <c r="M72" s="242"/>
      <c r="N72" s="242"/>
      <c r="O72" s="242"/>
    </row>
    <row r="73" spans="2:15" ht="18" customHeight="1" x14ac:dyDescent="0.25">
      <c r="B73" s="238"/>
      <c r="C73" s="239"/>
      <c r="D73" s="239"/>
      <c r="E73" s="239"/>
      <c r="F73" s="239"/>
      <c r="G73" s="231"/>
      <c r="H73" s="231"/>
      <c r="I73" s="231"/>
      <c r="J73" s="231"/>
      <c r="K73" s="231"/>
      <c r="L73" s="231"/>
      <c r="M73" s="242"/>
      <c r="N73" s="242"/>
      <c r="O73" s="242"/>
    </row>
    <row r="74" spans="2:15" ht="18" customHeight="1" x14ac:dyDescent="0.25">
      <c r="B74" s="238"/>
      <c r="C74" s="239"/>
      <c r="D74" s="239"/>
      <c r="E74" s="239"/>
      <c r="F74" s="239"/>
      <c r="G74" s="231"/>
      <c r="H74" s="231"/>
      <c r="I74" s="231"/>
      <c r="J74" s="231"/>
      <c r="K74" s="231"/>
      <c r="L74" s="231"/>
      <c r="M74" s="242"/>
      <c r="N74" s="242"/>
      <c r="O74" s="242"/>
    </row>
    <row r="75" spans="2:15" ht="18" customHeight="1" x14ac:dyDescent="0.25">
      <c r="B75" s="238"/>
      <c r="C75" s="239"/>
      <c r="D75" s="239"/>
      <c r="E75" s="239"/>
      <c r="F75" s="239"/>
      <c r="G75" s="231"/>
      <c r="H75" s="231"/>
      <c r="I75" s="231"/>
      <c r="J75" s="231"/>
      <c r="K75" s="231"/>
      <c r="L75" s="231"/>
      <c r="M75" s="242"/>
      <c r="N75" s="242"/>
      <c r="O75" s="242"/>
    </row>
    <row r="76" spans="2:15" ht="18" customHeight="1" x14ac:dyDescent="0.25">
      <c r="B76" s="238"/>
      <c r="C76" s="239"/>
      <c r="D76" s="239"/>
      <c r="E76" s="239"/>
      <c r="F76" s="239"/>
      <c r="G76" s="231"/>
      <c r="H76" s="231"/>
      <c r="I76" s="231"/>
      <c r="J76" s="231"/>
      <c r="K76" s="231"/>
      <c r="L76" s="231"/>
      <c r="M76" s="242"/>
      <c r="N76" s="242"/>
      <c r="O76" s="242"/>
    </row>
    <row r="77" spans="2:15" ht="18" customHeight="1" x14ac:dyDescent="0.25">
      <c r="B77" s="238"/>
      <c r="C77" s="239"/>
      <c r="D77" s="239"/>
      <c r="E77" s="239"/>
      <c r="F77" s="239"/>
      <c r="G77" s="231"/>
      <c r="H77" s="231"/>
      <c r="I77" s="231"/>
      <c r="J77" s="231"/>
      <c r="K77" s="231"/>
      <c r="L77" s="231"/>
      <c r="M77" s="242"/>
      <c r="N77" s="242"/>
      <c r="O77" s="242"/>
    </row>
    <row r="78" spans="2:15" ht="18" customHeight="1" x14ac:dyDescent="0.25">
      <c r="B78" s="238"/>
      <c r="C78" s="239"/>
      <c r="D78" s="239"/>
      <c r="E78" s="239"/>
      <c r="F78" s="239"/>
      <c r="G78" s="231"/>
      <c r="H78" s="231"/>
      <c r="I78" s="231"/>
      <c r="J78" s="231"/>
      <c r="K78" s="231"/>
      <c r="L78" s="231"/>
      <c r="M78" s="242"/>
      <c r="N78" s="242"/>
      <c r="O78" s="242"/>
    </row>
    <row r="79" spans="2:15" ht="18" customHeight="1" x14ac:dyDescent="0.25">
      <c r="B79" s="238"/>
      <c r="C79" s="239"/>
      <c r="D79" s="239"/>
      <c r="E79" s="239"/>
      <c r="F79" s="239"/>
      <c r="G79" s="231"/>
      <c r="H79" s="231"/>
      <c r="I79" s="231"/>
      <c r="J79" s="231"/>
      <c r="K79" s="231"/>
      <c r="L79" s="231"/>
      <c r="M79" s="242"/>
      <c r="N79" s="242"/>
      <c r="O79" s="242"/>
    </row>
    <row r="80" spans="2:15" ht="18" customHeight="1" x14ac:dyDescent="0.25">
      <c r="B80" s="238"/>
      <c r="C80" s="239"/>
      <c r="D80" s="239"/>
      <c r="E80" s="239"/>
      <c r="F80" s="239"/>
      <c r="G80" s="231"/>
      <c r="H80" s="231"/>
      <c r="I80" s="231"/>
      <c r="J80" s="231"/>
      <c r="K80" s="231"/>
      <c r="L80" s="231"/>
      <c r="M80" s="242"/>
      <c r="N80" s="242"/>
      <c r="O80" s="242"/>
    </row>
    <row r="81" spans="2:15" ht="18" customHeight="1" x14ac:dyDescent="0.25">
      <c r="B81" s="238"/>
      <c r="C81" s="239"/>
      <c r="D81" s="239"/>
      <c r="E81" s="239"/>
      <c r="F81" s="239"/>
      <c r="G81" s="231"/>
      <c r="H81" s="231"/>
      <c r="I81" s="231"/>
      <c r="J81" s="231"/>
      <c r="K81" s="231"/>
      <c r="L81" s="231"/>
      <c r="M81" s="242"/>
      <c r="N81" s="242"/>
      <c r="O81" s="242"/>
    </row>
    <row r="82" spans="2:15" ht="18" customHeight="1" x14ac:dyDescent="0.25">
      <c r="B82" s="238"/>
      <c r="C82" s="239"/>
      <c r="D82" s="239"/>
      <c r="E82" s="239"/>
      <c r="F82" s="239"/>
      <c r="G82" s="231"/>
      <c r="H82" s="231"/>
      <c r="I82" s="231"/>
      <c r="J82" s="231"/>
      <c r="K82" s="231"/>
      <c r="L82" s="231"/>
      <c r="M82" s="242"/>
      <c r="N82" s="242"/>
      <c r="O82" s="242"/>
    </row>
    <row r="83" spans="2:15" ht="18" customHeight="1" x14ac:dyDescent="0.25">
      <c r="B83" s="238"/>
      <c r="C83" s="239"/>
      <c r="D83" s="239"/>
      <c r="E83" s="239"/>
      <c r="F83" s="239"/>
      <c r="G83" s="231"/>
      <c r="H83" s="231"/>
      <c r="I83" s="231"/>
      <c r="J83" s="231"/>
      <c r="K83" s="231"/>
      <c r="L83" s="231"/>
      <c r="M83" s="242"/>
      <c r="N83" s="242"/>
      <c r="O83" s="242"/>
    </row>
    <row r="84" spans="2:15" ht="18" customHeight="1" x14ac:dyDescent="0.25">
      <c r="B84" s="238"/>
      <c r="C84" s="239"/>
      <c r="D84" s="239"/>
      <c r="E84" s="239"/>
      <c r="F84" s="239"/>
      <c r="G84" s="231"/>
      <c r="H84" s="231"/>
      <c r="I84" s="231"/>
      <c r="J84" s="231"/>
      <c r="K84" s="231"/>
      <c r="L84" s="231"/>
      <c r="M84" s="242"/>
      <c r="N84" s="242"/>
      <c r="O84" s="242"/>
    </row>
    <row r="85" spans="2:15" ht="18" customHeight="1" x14ac:dyDescent="0.25">
      <c r="B85" s="238"/>
      <c r="C85" s="239"/>
      <c r="D85" s="239"/>
      <c r="E85" s="239"/>
      <c r="F85" s="239"/>
      <c r="G85" s="231"/>
      <c r="H85" s="231"/>
      <c r="I85" s="231"/>
      <c r="J85" s="231"/>
      <c r="K85" s="231"/>
      <c r="L85" s="231"/>
      <c r="M85" s="242"/>
      <c r="N85" s="242"/>
      <c r="O85" s="242"/>
    </row>
    <row r="86" spans="2:15" ht="18" customHeight="1" x14ac:dyDescent="0.25">
      <c r="B86" s="238"/>
      <c r="C86" s="239"/>
      <c r="D86" s="239"/>
      <c r="E86" s="239"/>
      <c r="F86" s="239"/>
      <c r="G86" s="231"/>
      <c r="H86" s="231"/>
      <c r="I86" s="231"/>
      <c r="J86" s="231"/>
      <c r="K86" s="231"/>
      <c r="L86" s="231"/>
      <c r="M86" s="242"/>
      <c r="N86" s="242"/>
      <c r="O86" s="242"/>
    </row>
    <row r="87" spans="2:15" ht="18" customHeight="1" x14ac:dyDescent="0.25">
      <c r="B87" s="238"/>
      <c r="C87" s="239"/>
      <c r="D87" s="239"/>
      <c r="E87" s="239"/>
      <c r="F87" s="239"/>
      <c r="G87" s="231"/>
      <c r="H87" s="231"/>
      <c r="I87" s="231"/>
      <c r="J87" s="231"/>
      <c r="K87" s="231"/>
      <c r="L87" s="231"/>
      <c r="M87" s="242"/>
      <c r="N87" s="242"/>
      <c r="O87" s="242"/>
    </row>
    <row r="88" spans="2:15" ht="18" customHeight="1" x14ac:dyDescent="0.25">
      <c r="B88" s="238"/>
      <c r="C88" s="239"/>
      <c r="D88" s="239"/>
      <c r="E88" s="239"/>
      <c r="F88" s="239"/>
      <c r="G88" s="231"/>
      <c r="H88" s="231"/>
      <c r="I88" s="231"/>
      <c r="J88" s="231"/>
      <c r="K88" s="231"/>
      <c r="L88" s="231"/>
      <c r="M88" s="242"/>
      <c r="N88" s="242"/>
      <c r="O88" s="242"/>
    </row>
    <row r="89" spans="2:15" x14ac:dyDescent="0.25">
      <c r="O89" s="215">
        <v>3</v>
      </c>
    </row>
    <row r="105" spans="10:14" s="6" customFormat="1" ht="12.75" x14ac:dyDescent="0.25">
      <c r="M105" s="19"/>
      <c r="N105" s="19"/>
    </row>
    <row r="109" spans="10:14" x14ac:dyDescent="0.25">
      <c r="J109" s="6"/>
    </row>
  </sheetData>
  <sheetProtection sheet="1" formatCells="0" formatColumns="0" formatRows="0"/>
  <mergeCells count="30">
    <mergeCell ref="F6:O6"/>
    <mergeCell ref="F7:O7"/>
    <mergeCell ref="B6:E6"/>
    <mergeCell ref="B7:E7"/>
    <mergeCell ref="E18:F18"/>
    <mergeCell ref="M18:N18"/>
    <mergeCell ref="E14:F14"/>
    <mergeCell ref="M14:N14"/>
    <mergeCell ref="E15:F15"/>
    <mergeCell ref="M15:N15"/>
    <mergeCell ref="E16:F16"/>
    <mergeCell ref="M16:N16"/>
    <mergeCell ref="E17:F17"/>
    <mergeCell ref="M17:N17"/>
    <mergeCell ref="F4:O4"/>
    <mergeCell ref="N32:O32"/>
    <mergeCell ref="H35:I35"/>
    <mergeCell ref="K35:L35"/>
    <mergeCell ref="M35:N35"/>
    <mergeCell ref="E25:F25"/>
    <mergeCell ref="M25:N25"/>
    <mergeCell ref="E26:F26"/>
    <mergeCell ref="M26:N26"/>
    <mergeCell ref="E27:F27"/>
    <mergeCell ref="G32:H32"/>
    <mergeCell ref="M27:N27"/>
    <mergeCell ref="E28:F28"/>
    <mergeCell ref="M28:N28"/>
    <mergeCell ref="E29:F29"/>
    <mergeCell ref="M29:N29"/>
  </mergeCells>
  <phoneticPr fontId="35" type="noConversion"/>
  <conditionalFormatting sqref="E32:E33">
    <cfRule type="containsErrors" dxfId="6" priority="18">
      <formula>ISERROR(E32)</formula>
    </cfRule>
  </conditionalFormatting>
  <conditionalFormatting sqref="G15:G19">
    <cfRule type="containsErrors" dxfId="5" priority="2">
      <formula>ISERROR(G15)</formula>
    </cfRule>
  </conditionalFormatting>
  <conditionalFormatting sqref="G26:G29">
    <cfRule type="containsErrors" dxfId="4" priority="8">
      <formula>ISERROR(G26)</formula>
    </cfRule>
  </conditionalFormatting>
  <conditionalFormatting sqref="L32:L33">
    <cfRule type="containsErrors" dxfId="3" priority="6">
      <formula>ISERROR(L32)</formula>
    </cfRule>
  </conditionalFormatting>
  <conditionalFormatting sqref="O15:O19">
    <cfRule type="containsErrors" dxfId="2" priority="1">
      <formula>ISERROR(O15)</formula>
    </cfRule>
  </conditionalFormatting>
  <conditionalFormatting sqref="O26:O29">
    <cfRule type="containsErrors" dxfId="1" priority="4">
      <formula>ISERROR(O26)</formula>
    </cfRule>
  </conditionalFormatting>
  <conditionalFormatting sqref="T34">
    <cfRule type="containsErrors" dxfId="0" priority="28">
      <formula>ISERROR(T34)</formula>
    </cfRule>
  </conditionalFormatting>
  <dataValidations count="3">
    <dataValidation type="list" allowBlank="1" showErrorMessage="1" error="Value A, H or D as capital letter" sqref="M32 F32" xr:uid="{48284E9B-C1B8-40B0-99F9-790E48D79D87}">
      <formula1>"a,h,d"</formula1>
    </dataValidation>
    <dataValidation type="list" allowBlank="1" showInputMessage="1" showErrorMessage="1" sqref="B6:B7" xr:uid="{F81E4C70-3D1D-459A-BE46-B2731691511A}">
      <formula1>"WA-AIMS Measurer 1 [Grade A]:,WA-AIMS Measurer 1 [Grade B]:,WA-AIMS Measurer 2 [Grade A]:,WA-AIMS Measurer 2 [Grade B]:,Local Measurer [Grade C]:"</formula1>
    </dataValidation>
    <dataValidation type="list" allowBlank="1" showInputMessage="1" showErrorMessage="1" sqref="K11 K22" xr:uid="{5900DB31-A959-4472-95E8-D1580ED80AC2}">
      <formula1>"steel tape,electro-optic"</formula1>
    </dataValidation>
  </dataValidations>
  <pageMargins left="0.78740157480314965" right="0.19685039370078741" top="0.39370078740157483" bottom="0.19685039370078741" header="0" footer="0.19685039370078741"/>
  <pageSetup paperSize="9" scale="56" fitToHeight="0" orientation="portrait" horizontalDpi="1200" verticalDpi="1200" r:id="rId1"/>
  <headerFooter>
    <oddFooter>&amp;C&amp;"Arial Narrow,Standard"WORLD ATHLETICS COURSE MEASUREMENT • report form 1-24.9 • © GCRCM • Copyright reserved!</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2">
    <pageSetUpPr fitToPage="1"/>
  </sheetPr>
  <dimension ref="B1:M97"/>
  <sheetViews>
    <sheetView showZeros="0" zoomScaleNormal="100" zoomScaleSheetLayoutView="100" workbookViewId="0">
      <selection activeCell="B5" sqref="B5"/>
    </sheetView>
  </sheetViews>
  <sheetFormatPr baseColWidth="10" defaultColWidth="11.42578125" defaultRowHeight="16.5" x14ac:dyDescent="0.3"/>
  <cols>
    <col min="1" max="1" width="3" style="1" customWidth="1"/>
    <col min="2" max="4" width="17.5703125" style="1" customWidth="1"/>
    <col min="5" max="5" width="8.28515625" style="1" customWidth="1"/>
    <col min="6" max="6" width="10.28515625" style="1" customWidth="1"/>
    <col min="7" max="7" width="10.85546875" style="1" customWidth="1"/>
    <col min="8" max="8" width="11.42578125" style="1" customWidth="1"/>
    <col min="9" max="9" width="11.7109375" style="1" customWidth="1"/>
    <col min="10" max="10" width="11.7109375" style="2" customWidth="1"/>
    <col min="11" max="12" width="11.7109375" style="13" customWidth="1"/>
    <col min="13" max="13" width="13.140625" style="11" customWidth="1"/>
    <col min="14" max="16384" width="11.42578125" style="1"/>
  </cols>
  <sheetData>
    <row r="1" spans="2:13" ht="22.5" customHeight="1" x14ac:dyDescent="0.3">
      <c r="B1" s="21" t="s">
        <v>2</v>
      </c>
      <c r="C1" s="3"/>
      <c r="D1" s="3"/>
      <c r="E1" s="3"/>
      <c r="F1" s="3"/>
      <c r="G1" s="21" t="s">
        <v>11</v>
      </c>
    </row>
    <row r="2" spans="2:13" ht="6" customHeight="1" x14ac:dyDescent="0.3"/>
    <row r="3" spans="2:13" s="7" customFormat="1" ht="16.5" customHeight="1" x14ac:dyDescent="0.25">
      <c r="B3" s="216" t="s">
        <v>8</v>
      </c>
      <c r="C3" s="217"/>
      <c r="D3" s="217"/>
      <c r="E3" s="211" t="s">
        <v>0</v>
      </c>
      <c r="F3" s="254" t="s">
        <v>40</v>
      </c>
      <c r="G3" s="258"/>
      <c r="H3" s="213" t="s">
        <v>27</v>
      </c>
      <c r="I3" s="254" t="s">
        <v>41</v>
      </c>
      <c r="J3" s="255"/>
      <c r="K3" s="256" t="s">
        <v>127</v>
      </c>
      <c r="L3" s="257"/>
      <c r="M3" s="214" t="s">
        <v>124</v>
      </c>
    </row>
    <row r="4" spans="2:13" s="5" customFormat="1" ht="16.5" customHeight="1" x14ac:dyDescent="0.2">
      <c r="B4" s="205" t="s">
        <v>28</v>
      </c>
      <c r="C4" s="77"/>
      <c r="D4" s="218"/>
      <c r="E4" s="49"/>
      <c r="F4" s="206" t="s">
        <v>9</v>
      </c>
      <c r="G4" s="207" t="s">
        <v>10</v>
      </c>
      <c r="H4" s="219"/>
      <c r="I4" s="206" t="s">
        <v>31</v>
      </c>
      <c r="J4" s="206" t="s">
        <v>32</v>
      </c>
      <c r="K4" s="209" t="s">
        <v>125</v>
      </c>
      <c r="L4" s="209" t="s">
        <v>126</v>
      </c>
      <c r="M4" s="209" t="s">
        <v>123</v>
      </c>
    </row>
    <row r="5" spans="2:13" s="5" customFormat="1" ht="18" customHeight="1" x14ac:dyDescent="0.2">
      <c r="B5" s="238"/>
      <c r="C5" s="239"/>
      <c r="D5" s="244"/>
      <c r="E5" s="231"/>
      <c r="F5" s="240"/>
      <c r="G5" s="240"/>
      <c r="H5" s="240"/>
      <c r="I5" s="240"/>
      <c r="J5" s="240"/>
      <c r="K5" s="242"/>
      <c r="L5" s="242"/>
      <c r="M5" s="242"/>
    </row>
    <row r="6" spans="2:13" s="5" customFormat="1" ht="18" customHeight="1" x14ac:dyDescent="0.2">
      <c r="B6" s="238"/>
      <c r="C6" s="239"/>
      <c r="D6" s="244"/>
      <c r="E6" s="231"/>
      <c r="F6" s="231"/>
      <c r="G6" s="231"/>
      <c r="H6" s="231"/>
      <c r="I6" s="231"/>
      <c r="J6" s="231"/>
      <c r="K6" s="242"/>
      <c r="L6" s="242"/>
      <c r="M6" s="242"/>
    </row>
    <row r="7" spans="2:13" s="5" customFormat="1" ht="18" customHeight="1" x14ac:dyDescent="0.2">
      <c r="B7" s="238"/>
      <c r="C7" s="239"/>
      <c r="D7" s="244"/>
      <c r="E7" s="231"/>
      <c r="F7" s="231"/>
      <c r="G7" s="231"/>
      <c r="H7" s="231"/>
      <c r="I7" s="231"/>
      <c r="J7" s="231"/>
      <c r="K7" s="242"/>
      <c r="L7" s="242"/>
      <c r="M7" s="242"/>
    </row>
    <row r="8" spans="2:13" s="5" customFormat="1" ht="18" customHeight="1" x14ac:dyDescent="0.2">
      <c r="B8" s="238"/>
      <c r="C8" s="239"/>
      <c r="D8" s="244"/>
      <c r="E8" s="231"/>
      <c r="F8" s="231"/>
      <c r="G8" s="231"/>
      <c r="H8" s="231"/>
      <c r="I8" s="231"/>
      <c r="J8" s="231"/>
      <c r="K8" s="242"/>
      <c r="L8" s="242"/>
      <c r="M8" s="242"/>
    </row>
    <row r="9" spans="2:13" s="5" customFormat="1" ht="18" customHeight="1" x14ac:dyDescent="0.2">
      <c r="B9" s="238"/>
      <c r="C9" s="239"/>
      <c r="D9" s="244"/>
      <c r="E9" s="231"/>
      <c r="F9" s="231"/>
      <c r="G9" s="231"/>
      <c r="H9" s="231"/>
      <c r="I9" s="231"/>
      <c r="J9" s="231"/>
      <c r="K9" s="242"/>
      <c r="L9" s="242"/>
      <c r="M9" s="242"/>
    </row>
    <row r="10" spans="2:13" s="5" customFormat="1" ht="18" customHeight="1" x14ac:dyDescent="0.2">
      <c r="B10" s="238"/>
      <c r="C10" s="239"/>
      <c r="D10" s="244"/>
      <c r="E10" s="231"/>
      <c r="F10" s="231"/>
      <c r="G10" s="231"/>
      <c r="H10" s="231"/>
      <c r="I10" s="231"/>
      <c r="J10" s="231"/>
      <c r="K10" s="242"/>
      <c r="L10" s="242"/>
      <c r="M10" s="242"/>
    </row>
    <row r="11" spans="2:13" s="5" customFormat="1" ht="18" customHeight="1" x14ac:dyDescent="0.2">
      <c r="B11" s="238"/>
      <c r="C11" s="239"/>
      <c r="D11" s="244"/>
      <c r="E11" s="231"/>
      <c r="F11" s="231"/>
      <c r="G11" s="231"/>
      <c r="H11" s="231"/>
      <c r="I11" s="231"/>
      <c r="J11" s="231"/>
      <c r="K11" s="242"/>
      <c r="L11" s="242"/>
      <c r="M11" s="242"/>
    </row>
    <row r="12" spans="2:13" s="5" customFormat="1" ht="18" customHeight="1" x14ac:dyDescent="0.2">
      <c r="B12" s="238"/>
      <c r="C12" s="239"/>
      <c r="D12" s="244"/>
      <c r="E12" s="231"/>
      <c r="F12" s="231"/>
      <c r="G12" s="231"/>
      <c r="H12" s="231"/>
      <c r="I12" s="231"/>
      <c r="J12" s="231"/>
      <c r="K12" s="242"/>
      <c r="L12" s="242"/>
      <c r="M12" s="242"/>
    </row>
    <row r="13" spans="2:13" s="5" customFormat="1" ht="18" customHeight="1" x14ac:dyDescent="0.2">
      <c r="B13" s="245"/>
      <c r="C13" s="239"/>
      <c r="D13" s="244"/>
      <c r="E13" s="231"/>
      <c r="F13" s="231"/>
      <c r="G13" s="231"/>
      <c r="H13" s="231"/>
      <c r="I13" s="231"/>
      <c r="J13" s="231"/>
      <c r="K13" s="242"/>
      <c r="L13" s="242"/>
      <c r="M13" s="242"/>
    </row>
    <row r="14" spans="2:13" s="5" customFormat="1" ht="18" customHeight="1" x14ac:dyDescent="0.2">
      <c r="B14" s="238"/>
      <c r="C14" s="239"/>
      <c r="D14" s="244"/>
      <c r="E14" s="231"/>
      <c r="F14" s="231"/>
      <c r="G14" s="231"/>
      <c r="H14" s="231"/>
      <c r="I14" s="231"/>
      <c r="J14" s="231"/>
      <c r="K14" s="242"/>
      <c r="L14" s="242"/>
      <c r="M14" s="242"/>
    </row>
    <row r="15" spans="2:13" s="5" customFormat="1" ht="18" customHeight="1" x14ac:dyDescent="0.2">
      <c r="B15" s="238"/>
      <c r="C15" s="239"/>
      <c r="D15" s="244"/>
      <c r="E15" s="231"/>
      <c r="F15" s="231"/>
      <c r="G15" s="231"/>
      <c r="H15" s="231"/>
      <c r="I15" s="231"/>
      <c r="J15" s="231"/>
      <c r="K15" s="242"/>
      <c r="L15" s="242"/>
      <c r="M15" s="242"/>
    </row>
    <row r="16" spans="2:13" s="5" customFormat="1" ht="18" customHeight="1" x14ac:dyDescent="0.2">
      <c r="B16" s="238"/>
      <c r="C16" s="239"/>
      <c r="D16" s="244"/>
      <c r="E16" s="231"/>
      <c r="F16" s="231"/>
      <c r="G16" s="231"/>
      <c r="H16" s="231"/>
      <c r="I16" s="231"/>
      <c r="J16" s="231"/>
      <c r="K16" s="242"/>
      <c r="L16" s="242"/>
      <c r="M16" s="242"/>
    </row>
    <row r="17" spans="2:13" s="5" customFormat="1" ht="18" customHeight="1" x14ac:dyDescent="0.2">
      <c r="B17" s="238"/>
      <c r="C17" s="239"/>
      <c r="D17" s="244"/>
      <c r="E17" s="231"/>
      <c r="F17" s="231"/>
      <c r="G17" s="231"/>
      <c r="H17" s="231"/>
      <c r="I17" s="231"/>
      <c r="J17" s="231"/>
      <c r="K17" s="242"/>
      <c r="L17" s="242"/>
      <c r="M17" s="242"/>
    </row>
    <row r="18" spans="2:13" s="5" customFormat="1" ht="18" customHeight="1" x14ac:dyDescent="0.2">
      <c r="B18" s="238"/>
      <c r="C18" s="239"/>
      <c r="D18" s="244"/>
      <c r="E18" s="231"/>
      <c r="F18" s="231"/>
      <c r="G18" s="231"/>
      <c r="H18" s="231"/>
      <c r="I18" s="231"/>
      <c r="J18" s="231"/>
      <c r="K18" s="242"/>
      <c r="L18" s="242"/>
      <c r="M18" s="242"/>
    </row>
    <row r="19" spans="2:13" s="5" customFormat="1" ht="18" customHeight="1" x14ac:dyDescent="0.2">
      <c r="B19" s="238"/>
      <c r="C19" s="239"/>
      <c r="D19" s="244"/>
      <c r="E19" s="231"/>
      <c r="F19" s="231"/>
      <c r="G19" s="231"/>
      <c r="H19" s="231"/>
      <c r="I19" s="231"/>
      <c r="J19" s="231"/>
      <c r="K19" s="242"/>
      <c r="L19" s="242"/>
      <c r="M19" s="242"/>
    </row>
    <row r="20" spans="2:13" s="5" customFormat="1" ht="18" customHeight="1" x14ac:dyDescent="0.2">
      <c r="B20" s="238"/>
      <c r="C20" s="239"/>
      <c r="D20" s="244"/>
      <c r="E20" s="231"/>
      <c r="F20" s="231"/>
      <c r="G20" s="231"/>
      <c r="H20" s="231"/>
      <c r="I20" s="231"/>
      <c r="J20" s="231"/>
      <c r="K20" s="242"/>
      <c r="L20" s="242"/>
      <c r="M20" s="242"/>
    </row>
    <row r="21" spans="2:13" s="5" customFormat="1" ht="18" customHeight="1" x14ac:dyDescent="0.2">
      <c r="B21" s="238"/>
      <c r="C21" s="239"/>
      <c r="D21" s="244"/>
      <c r="E21" s="231"/>
      <c r="F21" s="243"/>
      <c r="G21" s="231"/>
      <c r="H21" s="231"/>
      <c r="I21" s="231"/>
      <c r="J21" s="231"/>
      <c r="K21" s="242"/>
      <c r="L21" s="242"/>
      <c r="M21" s="242"/>
    </row>
    <row r="22" spans="2:13" s="5" customFormat="1" ht="18" customHeight="1" x14ac:dyDescent="0.2">
      <c r="B22" s="238"/>
      <c r="C22" s="239"/>
      <c r="D22" s="244"/>
      <c r="E22" s="231"/>
      <c r="F22" s="231"/>
      <c r="G22" s="231"/>
      <c r="H22" s="231"/>
      <c r="I22" s="231"/>
      <c r="J22" s="231"/>
      <c r="K22" s="242"/>
      <c r="L22" s="242"/>
      <c r="M22" s="242"/>
    </row>
    <row r="23" spans="2:13" s="5" customFormat="1" ht="18" customHeight="1" x14ac:dyDescent="0.2">
      <c r="B23" s="238"/>
      <c r="C23" s="239"/>
      <c r="D23" s="244"/>
      <c r="E23" s="231"/>
      <c r="F23" s="231"/>
      <c r="G23" s="231"/>
      <c r="H23" s="231"/>
      <c r="I23" s="231"/>
      <c r="J23" s="231"/>
      <c r="K23" s="242"/>
      <c r="L23" s="242"/>
      <c r="M23" s="242"/>
    </row>
    <row r="24" spans="2:13" s="5" customFormat="1" ht="18" customHeight="1" x14ac:dyDescent="0.2">
      <c r="B24" s="238"/>
      <c r="C24" s="239"/>
      <c r="D24" s="244"/>
      <c r="E24" s="231"/>
      <c r="F24" s="231"/>
      <c r="G24" s="231"/>
      <c r="H24" s="231"/>
      <c r="I24" s="231"/>
      <c r="J24" s="231"/>
      <c r="K24" s="242"/>
      <c r="L24" s="242"/>
      <c r="M24" s="242"/>
    </row>
    <row r="25" spans="2:13" s="5" customFormat="1" ht="18" customHeight="1" x14ac:dyDescent="0.2">
      <c r="B25" s="238"/>
      <c r="C25" s="239"/>
      <c r="D25" s="244"/>
      <c r="E25" s="231"/>
      <c r="F25" s="231"/>
      <c r="G25" s="231"/>
      <c r="H25" s="231"/>
      <c r="I25" s="231"/>
      <c r="J25" s="231"/>
      <c r="K25" s="242"/>
      <c r="L25" s="242"/>
      <c r="M25" s="242"/>
    </row>
    <row r="26" spans="2:13" s="5" customFormat="1" ht="18" customHeight="1" x14ac:dyDescent="0.2">
      <c r="B26" s="238"/>
      <c r="C26" s="239"/>
      <c r="D26" s="244"/>
      <c r="E26" s="231"/>
      <c r="F26" s="231"/>
      <c r="G26" s="231"/>
      <c r="H26" s="231"/>
      <c r="I26" s="231"/>
      <c r="J26" s="231"/>
      <c r="K26" s="242"/>
      <c r="L26" s="242"/>
      <c r="M26" s="242"/>
    </row>
    <row r="27" spans="2:13" s="5" customFormat="1" ht="18" customHeight="1" x14ac:dyDescent="0.2">
      <c r="B27" s="238"/>
      <c r="C27" s="239"/>
      <c r="D27" s="244"/>
      <c r="E27" s="231"/>
      <c r="F27" s="231"/>
      <c r="G27" s="231"/>
      <c r="H27" s="231"/>
      <c r="I27" s="231"/>
      <c r="J27" s="231"/>
      <c r="K27" s="242"/>
      <c r="L27" s="242"/>
      <c r="M27" s="242"/>
    </row>
    <row r="28" spans="2:13" s="5" customFormat="1" ht="18" customHeight="1" x14ac:dyDescent="0.2">
      <c r="B28" s="238"/>
      <c r="C28" s="239"/>
      <c r="D28" s="244"/>
      <c r="E28" s="231"/>
      <c r="F28" s="243"/>
      <c r="G28" s="231"/>
      <c r="H28" s="231"/>
      <c r="I28" s="231"/>
      <c r="J28" s="231"/>
      <c r="K28" s="242"/>
      <c r="L28" s="242"/>
      <c r="M28" s="242"/>
    </row>
    <row r="29" spans="2:13" s="5" customFormat="1" ht="18" customHeight="1" x14ac:dyDescent="0.2">
      <c r="B29" s="238"/>
      <c r="C29" s="239"/>
      <c r="D29" s="244"/>
      <c r="E29" s="231"/>
      <c r="F29" s="231"/>
      <c r="G29" s="231"/>
      <c r="H29" s="231"/>
      <c r="I29" s="231"/>
      <c r="J29" s="231"/>
      <c r="K29" s="242"/>
      <c r="L29" s="242"/>
      <c r="M29" s="242"/>
    </row>
    <row r="30" spans="2:13" s="5" customFormat="1" ht="18" customHeight="1" x14ac:dyDescent="0.2">
      <c r="B30" s="238"/>
      <c r="C30" s="239"/>
      <c r="D30" s="244"/>
      <c r="E30" s="231"/>
      <c r="F30" s="231"/>
      <c r="G30" s="231"/>
      <c r="H30" s="231"/>
      <c r="I30" s="231"/>
      <c r="J30" s="231"/>
      <c r="K30" s="242"/>
      <c r="L30" s="242"/>
      <c r="M30" s="242"/>
    </row>
    <row r="31" spans="2:13" s="5" customFormat="1" ht="18" customHeight="1" x14ac:dyDescent="0.2">
      <c r="B31" s="238"/>
      <c r="C31" s="239"/>
      <c r="D31" s="244"/>
      <c r="E31" s="231"/>
      <c r="F31" s="231"/>
      <c r="G31" s="231"/>
      <c r="H31" s="231"/>
      <c r="I31" s="231"/>
      <c r="J31" s="231"/>
      <c r="K31" s="242"/>
      <c r="L31" s="242"/>
      <c r="M31" s="242"/>
    </row>
    <row r="32" spans="2:13" s="5" customFormat="1" ht="18" customHeight="1" x14ac:dyDescent="0.2">
      <c r="B32" s="238"/>
      <c r="C32" s="239"/>
      <c r="D32" s="244"/>
      <c r="E32" s="231"/>
      <c r="F32" s="231"/>
      <c r="G32" s="231"/>
      <c r="H32" s="231"/>
      <c r="I32" s="231"/>
      <c r="J32" s="231"/>
      <c r="K32" s="242"/>
      <c r="L32" s="242"/>
      <c r="M32" s="242"/>
    </row>
    <row r="33" spans="2:13" s="5" customFormat="1" ht="18" customHeight="1" x14ac:dyDescent="0.2">
      <c r="B33" s="238"/>
      <c r="C33" s="239"/>
      <c r="D33" s="244"/>
      <c r="E33" s="231"/>
      <c r="F33" s="231"/>
      <c r="G33" s="231"/>
      <c r="H33" s="231"/>
      <c r="I33" s="243"/>
      <c r="J33" s="231"/>
      <c r="K33" s="242"/>
      <c r="L33" s="242"/>
      <c r="M33" s="242"/>
    </row>
    <row r="34" spans="2:13" s="5" customFormat="1" ht="18" customHeight="1" x14ac:dyDescent="0.2">
      <c r="B34" s="245"/>
      <c r="C34" s="239"/>
      <c r="D34" s="244"/>
      <c r="E34" s="231"/>
      <c r="F34" s="243"/>
      <c r="G34" s="231"/>
      <c r="H34" s="231"/>
      <c r="I34" s="231"/>
      <c r="J34" s="231"/>
      <c r="K34" s="242"/>
      <c r="L34" s="242"/>
      <c r="M34" s="242"/>
    </row>
    <row r="35" spans="2:13" s="5" customFormat="1" ht="18" customHeight="1" x14ac:dyDescent="0.2">
      <c r="B35" s="238"/>
      <c r="C35" s="239"/>
      <c r="D35" s="244"/>
      <c r="E35" s="231"/>
      <c r="F35" s="231"/>
      <c r="G35" s="231"/>
      <c r="H35" s="231"/>
      <c r="I35" s="231"/>
      <c r="J35" s="231"/>
      <c r="K35" s="242"/>
      <c r="L35" s="242"/>
      <c r="M35" s="242"/>
    </row>
    <row r="36" spans="2:13" s="5" customFormat="1" ht="18" customHeight="1" x14ac:dyDescent="0.2">
      <c r="B36" s="238"/>
      <c r="C36" s="239"/>
      <c r="D36" s="244"/>
      <c r="E36" s="231"/>
      <c r="F36" s="231"/>
      <c r="G36" s="231"/>
      <c r="H36" s="231"/>
      <c r="I36" s="231"/>
      <c r="J36" s="231"/>
      <c r="K36" s="242"/>
      <c r="L36" s="242"/>
      <c r="M36" s="242"/>
    </row>
    <row r="37" spans="2:13" s="5" customFormat="1" ht="18" customHeight="1" x14ac:dyDescent="0.2">
      <c r="B37" s="238"/>
      <c r="C37" s="239"/>
      <c r="D37" s="244"/>
      <c r="E37" s="231"/>
      <c r="F37" s="231"/>
      <c r="G37" s="231"/>
      <c r="H37" s="231"/>
      <c r="I37" s="231"/>
      <c r="J37" s="231"/>
      <c r="K37" s="242"/>
      <c r="L37" s="242"/>
      <c r="M37" s="242"/>
    </row>
    <row r="38" spans="2:13" s="5" customFormat="1" ht="18" customHeight="1" x14ac:dyDescent="0.2">
      <c r="B38" s="238"/>
      <c r="C38" s="239"/>
      <c r="D38" s="244"/>
      <c r="E38" s="231"/>
      <c r="F38" s="243"/>
      <c r="G38" s="231"/>
      <c r="H38" s="231"/>
      <c r="I38" s="231"/>
      <c r="J38" s="231"/>
      <c r="K38" s="242"/>
      <c r="L38" s="242"/>
      <c r="M38" s="242"/>
    </row>
    <row r="39" spans="2:13" s="5" customFormat="1" ht="18" customHeight="1" x14ac:dyDescent="0.2">
      <c r="B39" s="238"/>
      <c r="C39" s="239"/>
      <c r="D39" s="244"/>
      <c r="E39" s="231"/>
      <c r="F39" s="231"/>
      <c r="G39" s="231"/>
      <c r="H39" s="231"/>
      <c r="I39" s="231"/>
      <c r="J39" s="231"/>
      <c r="K39" s="242"/>
      <c r="L39" s="242"/>
      <c r="M39" s="242"/>
    </row>
    <row r="40" spans="2:13" s="5" customFormat="1" ht="18" customHeight="1" x14ac:dyDescent="0.2">
      <c r="B40" s="238"/>
      <c r="C40" s="239"/>
      <c r="D40" s="244"/>
      <c r="E40" s="231"/>
      <c r="F40" s="231"/>
      <c r="G40" s="231"/>
      <c r="H40" s="231"/>
      <c r="I40" s="231"/>
      <c r="J40" s="231"/>
      <c r="K40" s="242"/>
      <c r="L40" s="242"/>
      <c r="M40" s="242"/>
    </row>
    <row r="41" spans="2:13" s="5" customFormat="1" ht="18" customHeight="1" x14ac:dyDescent="0.2">
      <c r="B41" s="238"/>
      <c r="C41" s="239"/>
      <c r="D41" s="244"/>
      <c r="E41" s="231"/>
      <c r="F41" s="231"/>
      <c r="G41" s="231"/>
      <c r="H41" s="231"/>
      <c r="I41" s="231"/>
      <c r="J41" s="231"/>
      <c r="K41" s="242"/>
      <c r="L41" s="242"/>
      <c r="M41" s="242"/>
    </row>
    <row r="42" spans="2:13" s="5" customFormat="1" ht="18" customHeight="1" x14ac:dyDescent="0.2">
      <c r="B42" s="238"/>
      <c r="C42" s="239"/>
      <c r="D42" s="244"/>
      <c r="E42" s="231"/>
      <c r="F42" s="231"/>
      <c r="G42" s="231"/>
      <c r="H42" s="231"/>
      <c r="I42" s="231"/>
      <c r="J42" s="231"/>
      <c r="K42" s="242"/>
      <c r="L42" s="242"/>
      <c r="M42" s="242"/>
    </row>
    <row r="43" spans="2:13" s="5" customFormat="1" ht="18" customHeight="1" x14ac:dyDescent="0.2">
      <c r="B43" s="238"/>
      <c r="C43" s="239"/>
      <c r="D43" s="244"/>
      <c r="E43" s="231"/>
      <c r="F43" s="231"/>
      <c r="G43" s="231"/>
      <c r="H43" s="231"/>
      <c r="I43" s="243"/>
      <c r="J43" s="231"/>
      <c r="K43" s="242"/>
      <c r="L43" s="242"/>
      <c r="M43" s="242"/>
    </row>
    <row r="44" spans="2:13" s="5" customFormat="1" ht="18" customHeight="1" x14ac:dyDescent="0.2">
      <c r="B44" s="245"/>
      <c r="C44" s="239"/>
      <c r="D44" s="244"/>
      <c r="E44" s="231"/>
      <c r="F44" s="243"/>
      <c r="G44" s="231"/>
      <c r="H44" s="231"/>
      <c r="I44" s="231"/>
      <c r="J44" s="231"/>
      <c r="K44" s="242"/>
      <c r="L44" s="242"/>
      <c r="M44" s="242"/>
    </row>
    <row r="45" spans="2:13" s="5" customFormat="1" ht="18" customHeight="1" x14ac:dyDescent="0.2">
      <c r="B45" s="238"/>
      <c r="C45" s="239"/>
      <c r="D45" s="244"/>
      <c r="E45" s="231"/>
      <c r="F45" s="231"/>
      <c r="G45" s="231"/>
      <c r="H45" s="231"/>
      <c r="I45" s="231"/>
      <c r="J45" s="231"/>
      <c r="K45" s="242"/>
      <c r="L45" s="242"/>
      <c r="M45" s="242"/>
    </row>
    <row r="46" spans="2:13" s="5" customFormat="1" ht="18" customHeight="1" x14ac:dyDescent="0.2">
      <c r="B46" s="238"/>
      <c r="C46" s="239"/>
      <c r="D46" s="244"/>
      <c r="E46" s="231"/>
      <c r="F46" s="231"/>
      <c r="G46" s="231"/>
      <c r="H46" s="231"/>
      <c r="I46" s="231"/>
      <c r="J46" s="231"/>
      <c r="K46" s="242"/>
      <c r="L46" s="242"/>
      <c r="M46" s="242"/>
    </row>
    <row r="47" spans="2:13" s="5" customFormat="1" ht="18" customHeight="1" x14ac:dyDescent="0.2">
      <c r="B47" s="238"/>
      <c r="C47" s="239"/>
      <c r="D47" s="244"/>
      <c r="E47" s="231"/>
      <c r="F47" s="231"/>
      <c r="G47" s="231"/>
      <c r="H47" s="231"/>
      <c r="I47" s="231"/>
      <c r="J47" s="231"/>
      <c r="K47" s="242"/>
      <c r="L47" s="242"/>
      <c r="M47" s="242"/>
    </row>
    <row r="48" spans="2:13" s="5" customFormat="1" ht="18" customHeight="1" x14ac:dyDescent="0.2">
      <c r="B48" s="238"/>
      <c r="C48" s="239"/>
      <c r="D48" s="244"/>
      <c r="E48" s="231"/>
      <c r="F48" s="243"/>
      <c r="G48" s="231"/>
      <c r="H48" s="231"/>
      <c r="I48" s="231"/>
      <c r="J48" s="231"/>
      <c r="K48" s="242"/>
      <c r="L48" s="242"/>
      <c r="M48" s="242"/>
    </row>
    <row r="49" spans="2:13" s="5" customFormat="1" ht="18" customHeight="1" x14ac:dyDescent="0.2">
      <c r="B49" s="238"/>
      <c r="C49" s="239"/>
      <c r="D49" s="244"/>
      <c r="E49" s="231"/>
      <c r="F49" s="231"/>
      <c r="G49" s="231"/>
      <c r="H49" s="231"/>
      <c r="I49" s="231"/>
      <c r="J49" s="231"/>
      <c r="K49" s="242"/>
      <c r="L49" s="242"/>
      <c r="M49" s="242"/>
    </row>
    <row r="50" spans="2:13" s="5" customFormat="1" ht="18" customHeight="1" x14ac:dyDescent="0.2">
      <c r="B50" s="238"/>
      <c r="C50" s="239"/>
      <c r="D50" s="244"/>
      <c r="E50" s="231"/>
      <c r="F50" s="231"/>
      <c r="G50" s="231"/>
      <c r="H50" s="231"/>
      <c r="I50" s="231"/>
      <c r="J50" s="231"/>
      <c r="K50" s="242"/>
      <c r="L50" s="242"/>
      <c r="M50" s="242"/>
    </row>
    <row r="51" spans="2:13" s="5" customFormat="1" ht="18" customHeight="1" x14ac:dyDescent="0.2">
      <c r="B51" s="238"/>
      <c r="C51" s="239"/>
      <c r="D51" s="244"/>
      <c r="E51" s="231"/>
      <c r="F51" s="231"/>
      <c r="G51" s="231"/>
      <c r="H51" s="231"/>
      <c r="I51" s="231"/>
      <c r="J51" s="231"/>
      <c r="K51" s="242"/>
      <c r="L51" s="242"/>
      <c r="M51" s="242"/>
    </row>
    <row r="52" spans="2:13" s="5" customFormat="1" ht="18" customHeight="1" x14ac:dyDescent="0.2">
      <c r="B52" s="238"/>
      <c r="C52" s="239"/>
      <c r="D52" s="244"/>
      <c r="E52" s="231"/>
      <c r="F52" s="231"/>
      <c r="G52" s="231"/>
      <c r="H52" s="231"/>
      <c r="I52" s="231"/>
      <c r="J52" s="231"/>
      <c r="K52" s="242"/>
      <c r="L52" s="242"/>
      <c r="M52" s="242"/>
    </row>
    <row r="53" spans="2:13" s="5" customFormat="1" ht="18" customHeight="1" x14ac:dyDescent="0.2">
      <c r="B53" s="238"/>
      <c r="C53" s="239"/>
      <c r="D53" s="244"/>
      <c r="E53" s="231"/>
      <c r="F53" s="231"/>
      <c r="G53" s="231"/>
      <c r="H53" s="231"/>
      <c r="I53" s="231"/>
      <c r="J53" s="231"/>
      <c r="K53" s="242"/>
      <c r="L53" s="242"/>
      <c r="M53" s="242"/>
    </row>
    <row r="54" spans="2:13" s="5" customFormat="1" ht="18" customHeight="1" x14ac:dyDescent="0.2">
      <c r="B54" s="245"/>
      <c r="C54" s="239"/>
      <c r="D54" s="244"/>
      <c r="E54" s="231"/>
      <c r="F54" s="231"/>
      <c r="G54" s="231"/>
      <c r="H54" s="231"/>
      <c r="I54" s="231"/>
      <c r="J54" s="231"/>
      <c r="K54" s="242"/>
      <c r="L54" s="242"/>
      <c r="M54" s="242"/>
    </row>
    <row r="55" spans="2:13" s="5" customFormat="1" ht="18" customHeight="1" x14ac:dyDescent="0.2">
      <c r="B55" s="238"/>
      <c r="C55" s="239"/>
      <c r="D55" s="244"/>
      <c r="E55" s="231"/>
      <c r="F55" s="231"/>
      <c r="G55" s="231"/>
      <c r="H55" s="231"/>
      <c r="I55" s="231"/>
      <c r="J55" s="231"/>
      <c r="K55" s="242"/>
      <c r="L55" s="242"/>
      <c r="M55" s="242"/>
    </row>
    <row r="56" spans="2:13" s="5" customFormat="1" ht="18" customHeight="1" x14ac:dyDescent="0.2">
      <c r="B56" s="238"/>
      <c r="C56" s="239"/>
      <c r="D56" s="244"/>
      <c r="E56" s="231"/>
      <c r="F56" s="231"/>
      <c r="G56" s="231"/>
      <c r="H56" s="231"/>
      <c r="I56" s="231"/>
      <c r="J56" s="231"/>
      <c r="K56" s="242"/>
      <c r="L56" s="242"/>
      <c r="M56" s="242"/>
    </row>
    <row r="57" spans="2:13" s="5" customFormat="1" ht="18" customHeight="1" x14ac:dyDescent="0.2">
      <c r="B57" s="238"/>
      <c r="C57" s="239"/>
      <c r="D57" s="244"/>
      <c r="E57" s="231"/>
      <c r="F57" s="231"/>
      <c r="G57" s="231"/>
      <c r="H57" s="231"/>
      <c r="I57" s="231"/>
      <c r="J57" s="231"/>
      <c r="K57" s="242"/>
      <c r="L57" s="242"/>
      <c r="M57" s="242"/>
    </row>
    <row r="58" spans="2:13" s="5" customFormat="1" ht="18" customHeight="1" x14ac:dyDescent="0.2">
      <c r="B58" s="238"/>
      <c r="C58" s="239"/>
      <c r="D58" s="244"/>
      <c r="E58" s="231"/>
      <c r="F58" s="231"/>
      <c r="G58" s="231"/>
      <c r="H58" s="231"/>
      <c r="I58" s="231"/>
      <c r="J58" s="231"/>
      <c r="K58" s="242"/>
      <c r="L58" s="242"/>
      <c r="M58" s="242"/>
    </row>
    <row r="59" spans="2:13" s="5" customFormat="1" ht="18" customHeight="1" x14ac:dyDescent="0.2">
      <c r="B59" s="238"/>
      <c r="C59" s="239"/>
      <c r="D59" s="244"/>
      <c r="E59" s="231"/>
      <c r="F59" s="231"/>
      <c r="G59" s="231"/>
      <c r="H59" s="231"/>
      <c r="I59" s="231"/>
      <c r="J59" s="231"/>
      <c r="K59" s="242"/>
      <c r="L59" s="242"/>
      <c r="M59" s="242"/>
    </row>
    <row r="60" spans="2:13" s="5" customFormat="1" ht="18" customHeight="1" x14ac:dyDescent="0.2">
      <c r="B60" s="238"/>
      <c r="C60" s="239"/>
      <c r="D60" s="244"/>
      <c r="E60" s="231"/>
      <c r="F60" s="231"/>
      <c r="G60" s="231"/>
      <c r="H60" s="231"/>
      <c r="I60" s="231"/>
      <c r="J60" s="231"/>
      <c r="K60" s="242"/>
      <c r="L60" s="242"/>
      <c r="M60" s="242"/>
    </row>
    <row r="61" spans="2:13" s="5" customFormat="1" ht="18" customHeight="1" x14ac:dyDescent="0.2">
      <c r="B61" s="238"/>
      <c r="C61" s="239"/>
      <c r="D61" s="244"/>
      <c r="E61" s="231"/>
      <c r="F61" s="231"/>
      <c r="G61" s="231"/>
      <c r="H61" s="231"/>
      <c r="I61" s="231"/>
      <c r="J61" s="231"/>
      <c r="K61" s="242"/>
      <c r="L61" s="242"/>
      <c r="M61" s="242"/>
    </row>
    <row r="62" spans="2:13" s="5" customFormat="1" ht="18" customHeight="1" x14ac:dyDescent="0.2">
      <c r="B62" s="238"/>
      <c r="C62" s="239"/>
      <c r="D62" s="244"/>
      <c r="E62" s="231"/>
      <c r="F62" s="231"/>
      <c r="G62" s="231"/>
      <c r="H62" s="231"/>
      <c r="I62" s="231"/>
      <c r="J62" s="231"/>
      <c r="K62" s="242"/>
      <c r="L62" s="242"/>
      <c r="M62" s="242"/>
    </row>
    <row r="63" spans="2:13" s="5" customFormat="1" ht="18" customHeight="1" x14ac:dyDescent="0.2">
      <c r="B63" s="238"/>
      <c r="C63" s="239"/>
      <c r="D63" s="244"/>
      <c r="E63" s="231"/>
      <c r="F63" s="231"/>
      <c r="G63" s="231"/>
      <c r="H63" s="231"/>
      <c r="I63" s="231"/>
      <c r="J63" s="231"/>
      <c r="K63" s="242"/>
      <c r="L63" s="242"/>
      <c r="M63" s="242"/>
    </row>
    <row r="64" spans="2:13" s="5" customFormat="1" ht="18" customHeight="1" x14ac:dyDescent="0.2">
      <c r="B64" s="238"/>
      <c r="C64" s="239"/>
      <c r="D64" s="244"/>
      <c r="E64" s="231"/>
      <c r="F64" s="231"/>
      <c r="G64" s="231"/>
      <c r="H64" s="231"/>
      <c r="I64" s="231"/>
      <c r="J64" s="231"/>
      <c r="K64" s="242"/>
      <c r="L64" s="242"/>
      <c r="M64" s="242"/>
    </row>
    <row r="65" spans="2:13" ht="18" customHeight="1" x14ac:dyDescent="0.3">
      <c r="B65" s="238"/>
      <c r="C65" s="239"/>
      <c r="D65" s="244"/>
      <c r="E65" s="231"/>
      <c r="F65" s="231"/>
      <c r="G65" s="231"/>
      <c r="H65" s="231"/>
      <c r="I65" s="231"/>
      <c r="J65" s="231"/>
      <c r="K65" s="242"/>
      <c r="L65" s="242"/>
      <c r="M65" s="242"/>
    </row>
    <row r="66" spans="2:13" ht="18" customHeight="1" x14ac:dyDescent="0.3">
      <c r="B66" s="238"/>
      <c r="C66" s="239"/>
      <c r="D66" s="244"/>
      <c r="E66" s="231"/>
      <c r="F66" s="231"/>
      <c r="G66" s="231"/>
      <c r="H66" s="231"/>
      <c r="I66" s="231"/>
      <c r="J66" s="231"/>
      <c r="K66" s="242"/>
      <c r="L66" s="242"/>
      <c r="M66" s="242"/>
    </row>
    <row r="67" spans="2:13" ht="18" customHeight="1" x14ac:dyDescent="0.3">
      <c r="B67" s="238"/>
      <c r="C67" s="239"/>
      <c r="D67" s="244"/>
      <c r="E67" s="231"/>
      <c r="F67" s="231"/>
      <c r="G67" s="231"/>
      <c r="H67" s="231"/>
      <c r="I67" s="231"/>
      <c r="J67" s="231"/>
      <c r="K67" s="242"/>
      <c r="L67" s="242"/>
      <c r="M67" s="242"/>
    </row>
    <row r="68" spans="2:13" ht="18" customHeight="1" x14ac:dyDescent="0.3">
      <c r="B68" s="238"/>
      <c r="C68" s="239"/>
      <c r="D68" s="244"/>
      <c r="E68" s="231"/>
      <c r="F68" s="231"/>
      <c r="G68" s="231"/>
      <c r="H68" s="231"/>
      <c r="I68" s="231"/>
      <c r="J68" s="231"/>
      <c r="K68" s="242"/>
      <c r="L68" s="242"/>
      <c r="M68" s="242"/>
    </row>
    <row r="69" spans="2:13" ht="18" customHeight="1" x14ac:dyDescent="0.3">
      <c r="B69" s="238"/>
      <c r="C69" s="239"/>
      <c r="D69" s="244"/>
      <c r="E69" s="231"/>
      <c r="F69" s="231"/>
      <c r="G69" s="231"/>
      <c r="H69" s="231"/>
      <c r="I69" s="231"/>
      <c r="J69" s="231"/>
      <c r="K69" s="242"/>
      <c r="L69" s="242"/>
      <c r="M69" s="242"/>
    </row>
    <row r="70" spans="2:13" ht="18" customHeight="1" x14ac:dyDescent="0.3">
      <c r="B70" s="238"/>
      <c r="C70" s="239"/>
      <c r="D70" s="244"/>
      <c r="E70" s="231"/>
      <c r="F70" s="231"/>
      <c r="G70" s="231"/>
      <c r="H70" s="231"/>
      <c r="I70" s="231"/>
      <c r="J70" s="231"/>
      <c r="K70" s="242"/>
      <c r="L70" s="242"/>
      <c r="M70" s="242"/>
    </row>
    <row r="71" spans="2:13" ht="18" customHeight="1" x14ac:dyDescent="0.3">
      <c r="B71" s="238"/>
      <c r="C71" s="239"/>
      <c r="D71" s="244"/>
      <c r="E71" s="231"/>
      <c r="F71" s="231"/>
      <c r="G71" s="231"/>
      <c r="H71" s="231"/>
      <c r="I71" s="231"/>
      <c r="J71" s="231"/>
      <c r="K71" s="242"/>
      <c r="L71" s="242"/>
      <c r="M71" s="242"/>
    </row>
    <row r="72" spans="2:13" ht="18" customHeight="1" x14ac:dyDescent="0.3">
      <c r="B72" s="238"/>
      <c r="C72" s="239"/>
      <c r="D72" s="244"/>
      <c r="E72" s="231"/>
      <c r="F72" s="231"/>
      <c r="G72" s="231"/>
      <c r="H72" s="231"/>
      <c r="I72" s="231"/>
      <c r="J72" s="231"/>
      <c r="K72" s="242"/>
      <c r="L72" s="242"/>
      <c r="M72" s="242"/>
    </row>
    <row r="73" spans="2:13" ht="18" customHeight="1" x14ac:dyDescent="0.3">
      <c r="B73" s="238"/>
      <c r="C73" s="239"/>
      <c r="D73" s="244"/>
      <c r="E73" s="231"/>
      <c r="F73" s="231"/>
      <c r="G73" s="231"/>
      <c r="H73" s="231"/>
      <c r="I73" s="231"/>
      <c r="J73" s="231"/>
      <c r="K73" s="242"/>
      <c r="L73" s="242"/>
      <c r="M73" s="242"/>
    </row>
    <row r="74" spans="2:13" ht="18" customHeight="1" x14ac:dyDescent="0.3">
      <c r="B74" s="238"/>
      <c r="C74" s="239"/>
      <c r="D74" s="244"/>
      <c r="E74" s="231"/>
      <c r="F74" s="231"/>
      <c r="G74" s="231"/>
      <c r="H74" s="231"/>
      <c r="I74" s="231"/>
      <c r="J74" s="231"/>
      <c r="K74" s="242"/>
      <c r="L74" s="242"/>
      <c r="M74" s="242"/>
    </row>
    <row r="75" spans="2:13" x14ac:dyDescent="0.3">
      <c r="M75" s="39">
        <v>4</v>
      </c>
    </row>
    <row r="93" spans="10:13" s="5" customFormat="1" ht="12.75" x14ac:dyDescent="0.2">
      <c r="J93" s="4"/>
      <c r="K93" s="14"/>
      <c r="L93" s="14"/>
      <c r="M93" s="12"/>
    </row>
    <row r="97" spans="7:7" x14ac:dyDescent="0.3">
      <c r="G97" s="5"/>
    </row>
  </sheetData>
  <sheetProtection sheet="1" formatCells="0" formatColumns="0" formatRows="0"/>
  <mergeCells count="3">
    <mergeCell ref="F3:G3"/>
    <mergeCell ref="I3:J3"/>
    <mergeCell ref="K3:L3"/>
  </mergeCells>
  <pageMargins left="0.78740157480314965" right="0.39370078740157483" top="0.39370078740157483" bottom="0.39370078740157483" header="0" footer="0.19685039370078741"/>
  <pageSetup paperSize="9" scale="59" fitToHeight="0" orientation="portrait" horizontalDpi="1200" verticalDpi="1200" r:id="rId1"/>
  <headerFooter>
    <oddFooter>&amp;C&amp;"Arial Narrow,Standard"WORLD ATHLETICS COURSE MEASUREMENT • report form 1-24.9 • © GCRCM • Copyright reserved!</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FB881-C790-45C0-8BD7-62962603F68A}">
  <sheetPr>
    <pageSetUpPr fitToPage="1"/>
  </sheetPr>
  <dimension ref="B1:M97"/>
  <sheetViews>
    <sheetView showZeros="0" zoomScaleNormal="100" zoomScaleSheetLayoutView="100" workbookViewId="0">
      <selection activeCell="B5" sqref="B5"/>
    </sheetView>
  </sheetViews>
  <sheetFormatPr baseColWidth="10" defaultColWidth="11.42578125" defaultRowHeight="16.5" x14ac:dyDescent="0.3"/>
  <cols>
    <col min="1" max="1" width="3" style="1" customWidth="1"/>
    <col min="2" max="4" width="17.5703125" style="1" customWidth="1"/>
    <col min="5" max="5" width="8.28515625" style="1" customWidth="1"/>
    <col min="6" max="6" width="10.28515625" style="1" customWidth="1"/>
    <col min="7" max="7" width="11.140625" style="1" customWidth="1"/>
    <col min="8" max="8" width="10.85546875" style="1" customWidth="1"/>
    <col min="9" max="9" width="11.7109375" style="1" customWidth="1"/>
    <col min="10" max="10" width="11.7109375" style="2" customWidth="1"/>
    <col min="11" max="12" width="11.7109375" style="13" customWidth="1"/>
    <col min="13" max="13" width="13.140625" style="11" customWidth="1"/>
    <col min="14" max="16384" width="11.42578125" style="1"/>
  </cols>
  <sheetData>
    <row r="1" spans="2:13" ht="22.5" customHeight="1" x14ac:dyDescent="0.3">
      <c r="B1" s="21" t="s">
        <v>2</v>
      </c>
      <c r="C1" s="3"/>
      <c r="D1" s="3"/>
      <c r="E1" s="3"/>
      <c r="F1" s="3"/>
      <c r="G1" s="21" t="s">
        <v>11</v>
      </c>
    </row>
    <row r="2" spans="2:13" ht="6" customHeight="1" x14ac:dyDescent="0.3"/>
    <row r="3" spans="2:13" ht="16.5" customHeight="1" x14ac:dyDescent="0.3">
      <c r="B3" s="216" t="s">
        <v>8</v>
      </c>
      <c r="C3" s="217"/>
      <c r="D3" s="217"/>
      <c r="E3" s="211" t="s">
        <v>0</v>
      </c>
      <c r="F3" s="254" t="s">
        <v>40</v>
      </c>
      <c r="G3" s="258"/>
      <c r="H3" s="213" t="s">
        <v>27</v>
      </c>
      <c r="I3" s="254" t="s">
        <v>41</v>
      </c>
      <c r="J3" s="255"/>
      <c r="K3" s="256" t="s">
        <v>127</v>
      </c>
      <c r="L3" s="257"/>
      <c r="M3" s="214" t="s">
        <v>124</v>
      </c>
    </row>
    <row r="4" spans="2:13" s="220" customFormat="1" ht="16.5" customHeight="1" x14ac:dyDescent="0.2">
      <c r="B4" s="205" t="s">
        <v>28</v>
      </c>
      <c r="C4" s="77"/>
      <c r="D4" s="218"/>
      <c r="E4" s="49"/>
      <c r="F4" s="206" t="s">
        <v>9</v>
      </c>
      <c r="G4" s="207" t="s">
        <v>10</v>
      </c>
      <c r="H4" s="219"/>
      <c r="I4" s="206" t="s">
        <v>31</v>
      </c>
      <c r="J4" s="206" t="s">
        <v>32</v>
      </c>
      <c r="K4" s="209" t="s">
        <v>125</v>
      </c>
      <c r="L4" s="209" t="s">
        <v>126</v>
      </c>
      <c r="M4" s="209" t="s">
        <v>123</v>
      </c>
    </row>
    <row r="5" spans="2:13" s="5" customFormat="1" ht="18" customHeight="1" x14ac:dyDescent="0.2">
      <c r="B5" s="238"/>
      <c r="C5" s="239"/>
      <c r="D5" s="244"/>
      <c r="E5" s="231"/>
      <c r="F5" s="240"/>
      <c r="G5" s="240"/>
      <c r="H5" s="240"/>
      <c r="I5" s="240"/>
      <c r="J5" s="240"/>
      <c r="K5" s="242"/>
      <c r="L5" s="242"/>
      <c r="M5" s="242"/>
    </row>
    <row r="6" spans="2:13" s="5" customFormat="1" ht="18" customHeight="1" x14ac:dyDescent="0.2">
      <c r="B6" s="238"/>
      <c r="C6" s="239"/>
      <c r="D6" s="244"/>
      <c r="E6" s="231"/>
      <c r="F6" s="231"/>
      <c r="G6" s="231"/>
      <c r="H6" s="231"/>
      <c r="I6" s="231"/>
      <c r="J6" s="231"/>
      <c r="K6" s="242"/>
      <c r="L6" s="242"/>
      <c r="M6" s="242"/>
    </row>
    <row r="7" spans="2:13" s="5" customFormat="1" ht="18" customHeight="1" x14ac:dyDescent="0.2">
      <c r="B7" s="238"/>
      <c r="C7" s="239"/>
      <c r="D7" s="244"/>
      <c r="E7" s="231"/>
      <c r="F7" s="231"/>
      <c r="G7" s="231"/>
      <c r="H7" s="231"/>
      <c r="I7" s="231"/>
      <c r="J7" s="231"/>
      <c r="K7" s="242"/>
      <c r="L7" s="242"/>
      <c r="M7" s="242"/>
    </row>
    <row r="8" spans="2:13" s="5" customFormat="1" ht="18" customHeight="1" x14ac:dyDescent="0.2">
      <c r="B8" s="238"/>
      <c r="C8" s="239"/>
      <c r="D8" s="244"/>
      <c r="E8" s="231"/>
      <c r="F8" s="231"/>
      <c r="G8" s="231"/>
      <c r="H8" s="231"/>
      <c r="I8" s="231"/>
      <c r="J8" s="231"/>
      <c r="K8" s="242"/>
      <c r="L8" s="242"/>
      <c r="M8" s="242"/>
    </row>
    <row r="9" spans="2:13" s="5" customFormat="1" ht="18" customHeight="1" x14ac:dyDescent="0.2">
      <c r="B9" s="238"/>
      <c r="C9" s="239"/>
      <c r="D9" s="244"/>
      <c r="E9" s="231"/>
      <c r="F9" s="231"/>
      <c r="G9" s="231"/>
      <c r="H9" s="231"/>
      <c r="I9" s="231"/>
      <c r="J9" s="231"/>
      <c r="K9" s="242"/>
      <c r="L9" s="242"/>
      <c r="M9" s="242"/>
    </row>
    <row r="10" spans="2:13" s="5" customFormat="1" ht="18" customHeight="1" x14ac:dyDescent="0.2">
      <c r="B10" s="238"/>
      <c r="C10" s="239"/>
      <c r="D10" s="244"/>
      <c r="E10" s="231"/>
      <c r="F10" s="231"/>
      <c r="G10" s="231"/>
      <c r="H10" s="231"/>
      <c r="I10" s="231"/>
      <c r="J10" s="231"/>
      <c r="K10" s="242"/>
      <c r="L10" s="242"/>
      <c r="M10" s="242"/>
    </row>
    <row r="11" spans="2:13" s="5" customFormat="1" ht="18" customHeight="1" x14ac:dyDescent="0.2">
      <c r="B11" s="238"/>
      <c r="C11" s="239"/>
      <c r="D11" s="244"/>
      <c r="E11" s="231"/>
      <c r="F11" s="231"/>
      <c r="G11" s="231"/>
      <c r="H11" s="231"/>
      <c r="I11" s="231"/>
      <c r="J11" s="231"/>
      <c r="K11" s="242"/>
      <c r="L11" s="242"/>
      <c r="M11" s="242"/>
    </row>
    <row r="12" spans="2:13" s="5" customFormat="1" ht="18" customHeight="1" x14ac:dyDescent="0.2">
      <c r="B12" s="238"/>
      <c r="C12" s="239"/>
      <c r="D12" s="244"/>
      <c r="E12" s="231"/>
      <c r="F12" s="231"/>
      <c r="G12" s="231"/>
      <c r="H12" s="231"/>
      <c r="I12" s="231"/>
      <c r="J12" s="231"/>
      <c r="K12" s="242"/>
      <c r="L12" s="242"/>
      <c r="M12" s="242"/>
    </row>
    <row r="13" spans="2:13" s="5" customFormat="1" ht="18" customHeight="1" x14ac:dyDescent="0.2">
      <c r="B13" s="245"/>
      <c r="C13" s="239"/>
      <c r="D13" s="244"/>
      <c r="E13" s="231"/>
      <c r="F13" s="231"/>
      <c r="G13" s="231"/>
      <c r="H13" s="231"/>
      <c r="I13" s="231"/>
      <c r="J13" s="231"/>
      <c r="K13" s="242"/>
      <c r="L13" s="242"/>
      <c r="M13" s="242"/>
    </row>
    <row r="14" spans="2:13" s="5" customFormat="1" ht="18" customHeight="1" x14ac:dyDescent="0.2">
      <c r="B14" s="238"/>
      <c r="C14" s="239"/>
      <c r="D14" s="244"/>
      <c r="E14" s="231"/>
      <c r="F14" s="231"/>
      <c r="G14" s="231"/>
      <c r="H14" s="231"/>
      <c r="I14" s="231"/>
      <c r="J14" s="231"/>
      <c r="K14" s="242"/>
      <c r="L14" s="242"/>
      <c r="M14" s="242"/>
    </row>
    <row r="15" spans="2:13" s="5" customFormat="1" ht="18" customHeight="1" x14ac:dyDescent="0.2">
      <c r="B15" s="238"/>
      <c r="C15" s="239"/>
      <c r="D15" s="244"/>
      <c r="E15" s="231"/>
      <c r="F15" s="231"/>
      <c r="G15" s="231"/>
      <c r="H15" s="231"/>
      <c r="I15" s="231"/>
      <c r="J15" s="231"/>
      <c r="K15" s="242"/>
      <c r="L15" s="242"/>
      <c r="M15" s="242"/>
    </row>
    <row r="16" spans="2:13" s="5" customFormat="1" ht="18" customHeight="1" x14ac:dyDescent="0.2">
      <c r="B16" s="238"/>
      <c r="C16" s="239"/>
      <c r="D16" s="244"/>
      <c r="E16" s="231"/>
      <c r="F16" s="231"/>
      <c r="G16" s="231"/>
      <c r="H16" s="231"/>
      <c r="I16" s="231"/>
      <c r="J16" s="231"/>
      <c r="K16" s="242"/>
      <c r="L16" s="242"/>
      <c r="M16" s="242"/>
    </row>
    <row r="17" spans="2:13" s="5" customFormat="1" ht="18" customHeight="1" x14ac:dyDescent="0.2">
      <c r="B17" s="238"/>
      <c r="C17" s="239"/>
      <c r="D17" s="244"/>
      <c r="E17" s="231"/>
      <c r="F17" s="231"/>
      <c r="G17" s="231"/>
      <c r="H17" s="231"/>
      <c r="I17" s="231"/>
      <c r="J17" s="231"/>
      <c r="K17" s="242"/>
      <c r="L17" s="242"/>
      <c r="M17" s="242"/>
    </row>
    <row r="18" spans="2:13" s="5" customFormat="1" ht="18" customHeight="1" x14ac:dyDescent="0.2">
      <c r="B18" s="238"/>
      <c r="C18" s="239"/>
      <c r="D18" s="244"/>
      <c r="E18" s="231"/>
      <c r="F18" s="231"/>
      <c r="G18" s="231"/>
      <c r="H18" s="231"/>
      <c r="I18" s="231"/>
      <c r="J18" s="231"/>
      <c r="K18" s="242"/>
      <c r="L18" s="242"/>
      <c r="M18" s="242"/>
    </row>
    <row r="19" spans="2:13" s="5" customFormat="1" ht="18" customHeight="1" x14ac:dyDescent="0.2">
      <c r="B19" s="238"/>
      <c r="C19" s="239"/>
      <c r="D19" s="244"/>
      <c r="E19" s="231"/>
      <c r="F19" s="231"/>
      <c r="G19" s="231"/>
      <c r="H19" s="231"/>
      <c r="I19" s="231"/>
      <c r="J19" s="231"/>
      <c r="K19" s="242"/>
      <c r="L19" s="242"/>
      <c r="M19" s="242"/>
    </row>
    <row r="20" spans="2:13" s="5" customFormat="1" ht="18" customHeight="1" x14ac:dyDescent="0.2">
      <c r="B20" s="238"/>
      <c r="C20" s="239"/>
      <c r="D20" s="244"/>
      <c r="E20" s="231"/>
      <c r="F20" s="231"/>
      <c r="G20" s="231"/>
      <c r="H20" s="231"/>
      <c r="I20" s="231"/>
      <c r="J20" s="231"/>
      <c r="K20" s="242"/>
      <c r="L20" s="242"/>
      <c r="M20" s="242"/>
    </row>
    <row r="21" spans="2:13" s="5" customFormat="1" ht="18" customHeight="1" x14ac:dyDescent="0.2">
      <c r="B21" s="238"/>
      <c r="C21" s="239"/>
      <c r="D21" s="244"/>
      <c r="E21" s="231"/>
      <c r="F21" s="243"/>
      <c r="G21" s="231"/>
      <c r="H21" s="231"/>
      <c r="I21" s="231"/>
      <c r="J21" s="231"/>
      <c r="K21" s="242"/>
      <c r="L21" s="242"/>
      <c r="M21" s="242"/>
    </row>
    <row r="22" spans="2:13" s="5" customFormat="1" ht="18" customHeight="1" x14ac:dyDescent="0.2">
      <c r="B22" s="238"/>
      <c r="C22" s="239"/>
      <c r="D22" s="244"/>
      <c r="E22" s="231"/>
      <c r="F22" s="231"/>
      <c r="G22" s="231"/>
      <c r="H22" s="231"/>
      <c r="I22" s="231"/>
      <c r="J22" s="231"/>
      <c r="K22" s="242"/>
      <c r="L22" s="242"/>
      <c r="M22" s="242"/>
    </row>
    <row r="23" spans="2:13" s="5" customFormat="1" ht="18" customHeight="1" x14ac:dyDescent="0.2">
      <c r="B23" s="238"/>
      <c r="C23" s="239"/>
      <c r="D23" s="244"/>
      <c r="E23" s="231"/>
      <c r="F23" s="231"/>
      <c r="G23" s="231"/>
      <c r="H23" s="231"/>
      <c r="I23" s="231"/>
      <c r="J23" s="231"/>
      <c r="K23" s="242"/>
      <c r="L23" s="242"/>
      <c r="M23" s="242"/>
    </row>
    <row r="24" spans="2:13" s="5" customFormat="1" ht="18" customHeight="1" x14ac:dyDescent="0.2">
      <c r="B24" s="238"/>
      <c r="C24" s="239"/>
      <c r="D24" s="244"/>
      <c r="E24" s="231"/>
      <c r="F24" s="231"/>
      <c r="G24" s="231"/>
      <c r="H24" s="231"/>
      <c r="I24" s="231"/>
      <c r="J24" s="231"/>
      <c r="K24" s="242"/>
      <c r="L24" s="242"/>
      <c r="M24" s="242"/>
    </row>
    <row r="25" spans="2:13" s="5" customFormat="1" ht="18" customHeight="1" x14ac:dyDescent="0.2">
      <c r="B25" s="238"/>
      <c r="C25" s="239"/>
      <c r="D25" s="244"/>
      <c r="E25" s="231"/>
      <c r="F25" s="231"/>
      <c r="G25" s="231"/>
      <c r="H25" s="231"/>
      <c r="I25" s="231"/>
      <c r="J25" s="231"/>
      <c r="K25" s="242"/>
      <c r="L25" s="242"/>
      <c r="M25" s="242"/>
    </row>
    <row r="26" spans="2:13" s="5" customFormat="1" ht="18" customHeight="1" x14ac:dyDescent="0.2">
      <c r="B26" s="238"/>
      <c r="C26" s="239"/>
      <c r="D26" s="244"/>
      <c r="E26" s="231"/>
      <c r="F26" s="231"/>
      <c r="G26" s="231"/>
      <c r="H26" s="231"/>
      <c r="I26" s="231"/>
      <c r="J26" s="231"/>
      <c r="K26" s="242"/>
      <c r="L26" s="242"/>
      <c r="M26" s="242"/>
    </row>
    <row r="27" spans="2:13" s="5" customFormat="1" ht="18" customHeight="1" x14ac:dyDescent="0.2">
      <c r="B27" s="238"/>
      <c r="C27" s="239"/>
      <c r="D27" s="244"/>
      <c r="E27" s="231"/>
      <c r="F27" s="231"/>
      <c r="G27" s="231"/>
      <c r="H27" s="231"/>
      <c r="I27" s="231"/>
      <c r="J27" s="231"/>
      <c r="K27" s="242"/>
      <c r="L27" s="242"/>
      <c r="M27" s="242"/>
    </row>
    <row r="28" spans="2:13" s="5" customFormat="1" ht="18" customHeight="1" x14ac:dyDescent="0.2">
      <c r="B28" s="238"/>
      <c r="C28" s="239"/>
      <c r="D28" s="244"/>
      <c r="E28" s="231"/>
      <c r="F28" s="243"/>
      <c r="G28" s="231"/>
      <c r="H28" s="231"/>
      <c r="I28" s="231"/>
      <c r="J28" s="231"/>
      <c r="K28" s="242"/>
      <c r="L28" s="242"/>
      <c r="M28" s="242"/>
    </row>
    <row r="29" spans="2:13" s="5" customFormat="1" ht="18" customHeight="1" x14ac:dyDescent="0.2">
      <c r="B29" s="238"/>
      <c r="C29" s="239"/>
      <c r="D29" s="244"/>
      <c r="E29" s="231"/>
      <c r="F29" s="231"/>
      <c r="G29" s="231"/>
      <c r="H29" s="231"/>
      <c r="I29" s="231"/>
      <c r="J29" s="231"/>
      <c r="K29" s="242"/>
      <c r="L29" s="242"/>
      <c r="M29" s="242"/>
    </row>
    <row r="30" spans="2:13" s="5" customFormat="1" ht="18" customHeight="1" x14ac:dyDescent="0.2">
      <c r="B30" s="238"/>
      <c r="C30" s="239"/>
      <c r="D30" s="244"/>
      <c r="E30" s="231"/>
      <c r="F30" s="231"/>
      <c r="G30" s="231"/>
      <c r="H30" s="231"/>
      <c r="I30" s="231"/>
      <c r="J30" s="231"/>
      <c r="K30" s="242"/>
      <c r="L30" s="242"/>
      <c r="M30" s="242"/>
    </row>
    <row r="31" spans="2:13" s="5" customFormat="1" ht="18" customHeight="1" x14ac:dyDescent="0.2">
      <c r="B31" s="238"/>
      <c r="C31" s="239"/>
      <c r="D31" s="244"/>
      <c r="E31" s="231"/>
      <c r="F31" s="231"/>
      <c r="G31" s="231"/>
      <c r="H31" s="231"/>
      <c r="I31" s="231"/>
      <c r="J31" s="231"/>
      <c r="K31" s="242"/>
      <c r="L31" s="242"/>
      <c r="M31" s="242"/>
    </row>
    <row r="32" spans="2:13" s="5" customFormat="1" ht="18" customHeight="1" x14ac:dyDescent="0.2">
      <c r="B32" s="238"/>
      <c r="C32" s="239"/>
      <c r="D32" s="244"/>
      <c r="E32" s="231"/>
      <c r="F32" s="231"/>
      <c r="G32" s="231"/>
      <c r="H32" s="231"/>
      <c r="I32" s="231"/>
      <c r="J32" s="231"/>
      <c r="K32" s="242"/>
      <c r="L32" s="242"/>
      <c r="M32" s="242"/>
    </row>
    <row r="33" spans="2:13" s="5" customFormat="1" ht="18" customHeight="1" x14ac:dyDescent="0.2">
      <c r="B33" s="238"/>
      <c r="C33" s="239"/>
      <c r="D33" s="244"/>
      <c r="E33" s="231"/>
      <c r="F33" s="231"/>
      <c r="G33" s="231"/>
      <c r="H33" s="231"/>
      <c r="I33" s="243"/>
      <c r="J33" s="231"/>
      <c r="K33" s="242"/>
      <c r="L33" s="242"/>
      <c r="M33" s="242"/>
    </row>
    <row r="34" spans="2:13" s="5" customFormat="1" ht="18" customHeight="1" x14ac:dyDescent="0.2">
      <c r="B34" s="245"/>
      <c r="C34" s="239"/>
      <c r="D34" s="244"/>
      <c r="E34" s="231"/>
      <c r="F34" s="243"/>
      <c r="G34" s="231"/>
      <c r="H34" s="231"/>
      <c r="I34" s="231"/>
      <c r="J34" s="231"/>
      <c r="K34" s="242"/>
      <c r="L34" s="242"/>
      <c r="M34" s="242"/>
    </row>
    <row r="35" spans="2:13" s="5" customFormat="1" ht="18" customHeight="1" x14ac:dyDescent="0.2">
      <c r="B35" s="238"/>
      <c r="C35" s="239"/>
      <c r="D35" s="244"/>
      <c r="E35" s="231"/>
      <c r="F35" s="231"/>
      <c r="G35" s="231"/>
      <c r="H35" s="231"/>
      <c r="I35" s="231"/>
      <c r="J35" s="231"/>
      <c r="K35" s="242"/>
      <c r="L35" s="242"/>
      <c r="M35" s="242"/>
    </row>
    <row r="36" spans="2:13" s="5" customFormat="1" ht="18" customHeight="1" x14ac:dyDescent="0.2">
      <c r="B36" s="238"/>
      <c r="C36" s="239"/>
      <c r="D36" s="244"/>
      <c r="E36" s="231"/>
      <c r="F36" s="231"/>
      <c r="G36" s="231"/>
      <c r="H36" s="231"/>
      <c r="I36" s="231"/>
      <c r="J36" s="231"/>
      <c r="K36" s="242"/>
      <c r="L36" s="242"/>
      <c r="M36" s="242"/>
    </row>
    <row r="37" spans="2:13" s="5" customFormat="1" ht="18" customHeight="1" x14ac:dyDescent="0.2">
      <c r="B37" s="238"/>
      <c r="C37" s="239"/>
      <c r="D37" s="244"/>
      <c r="E37" s="231"/>
      <c r="F37" s="231"/>
      <c r="G37" s="231"/>
      <c r="H37" s="231"/>
      <c r="I37" s="231"/>
      <c r="J37" s="231"/>
      <c r="K37" s="242"/>
      <c r="L37" s="242"/>
      <c r="M37" s="242"/>
    </row>
    <row r="38" spans="2:13" s="5" customFormat="1" ht="18" customHeight="1" x14ac:dyDescent="0.2">
      <c r="B38" s="238"/>
      <c r="C38" s="239"/>
      <c r="D38" s="244"/>
      <c r="E38" s="231"/>
      <c r="F38" s="243"/>
      <c r="G38" s="231"/>
      <c r="H38" s="231"/>
      <c r="I38" s="231"/>
      <c r="J38" s="231"/>
      <c r="K38" s="242"/>
      <c r="L38" s="242"/>
      <c r="M38" s="242"/>
    </row>
    <row r="39" spans="2:13" s="5" customFormat="1" ht="18" customHeight="1" x14ac:dyDescent="0.2">
      <c r="B39" s="238"/>
      <c r="C39" s="239"/>
      <c r="D39" s="244"/>
      <c r="E39" s="231"/>
      <c r="F39" s="231"/>
      <c r="G39" s="231"/>
      <c r="H39" s="231"/>
      <c r="I39" s="231"/>
      <c r="J39" s="231"/>
      <c r="K39" s="242"/>
      <c r="L39" s="242"/>
      <c r="M39" s="242"/>
    </row>
    <row r="40" spans="2:13" s="5" customFormat="1" ht="18" customHeight="1" x14ac:dyDescent="0.2">
      <c r="B40" s="238"/>
      <c r="C40" s="239"/>
      <c r="D40" s="244"/>
      <c r="E40" s="231"/>
      <c r="F40" s="231"/>
      <c r="G40" s="231"/>
      <c r="H40" s="231"/>
      <c r="I40" s="231"/>
      <c r="J40" s="231"/>
      <c r="K40" s="242"/>
      <c r="L40" s="242"/>
      <c r="M40" s="242"/>
    </row>
    <row r="41" spans="2:13" s="5" customFormat="1" ht="18" customHeight="1" x14ac:dyDescent="0.2">
      <c r="B41" s="238"/>
      <c r="C41" s="239"/>
      <c r="D41" s="244"/>
      <c r="E41" s="231"/>
      <c r="F41" s="231"/>
      <c r="G41" s="231"/>
      <c r="H41" s="231"/>
      <c r="I41" s="231"/>
      <c r="J41" s="231"/>
      <c r="K41" s="242"/>
      <c r="L41" s="242"/>
      <c r="M41" s="242"/>
    </row>
    <row r="42" spans="2:13" s="5" customFormat="1" ht="18" customHeight="1" x14ac:dyDescent="0.2">
      <c r="B42" s="238"/>
      <c r="C42" s="239"/>
      <c r="D42" s="244"/>
      <c r="E42" s="231"/>
      <c r="F42" s="231"/>
      <c r="G42" s="231"/>
      <c r="H42" s="231"/>
      <c r="I42" s="231"/>
      <c r="J42" s="231"/>
      <c r="K42" s="242"/>
      <c r="L42" s="242"/>
      <c r="M42" s="242"/>
    </row>
    <row r="43" spans="2:13" s="5" customFormat="1" ht="18" customHeight="1" x14ac:dyDescent="0.2">
      <c r="B43" s="238"/>
      <c r="C43" s="239"/>
      <c r="D43" s="244"/>
      <c r="E43" s="231"/>
      <c r="F43" s="231"/>
      <c r="G43" s="231"/>
      <c r="H43" s="231"/>
      <c r="I43" s="243"/>
      <c r="J43" s="231"/>
      <c r="K43" s="242"/>
      <c r="L43" s="242"/>
      <c r="M43" s="242"/>
    </row>
    <row r="44" spans="2:13" s="5" customFormat="1" ht="18" customHeight="1" x14ac:dyDescent="0.2">
      <c r="B44" s="245"/>
      <c r="C44" s="239"/>
      <c r="D44" s="244"/>
      <c r="E44" s="231"/>
      <c r="F44" s="243"/>
      <c r="G44" s="231"/>
      <c r="H44" s="231"/>
      <c r="I44" s="231"/>
      <c r="J44" s="231"/>
      <c r="K44" s="242"/>
      <c r="L44" s="242"/>
      <c r="M44" s="242"/>
    </row>
    <row r="45" spans="2:13" s="5" customFormat="1" ht="18" customHeight="1" x14ac:dyDescent="0.2">
      <c r="B45" s="238"/>
      <c r="C45" s="239"/>
      <c r="D45" s="244"/>
      <c r="E45" s="231"/>
      <c r="F45" s="231"/>
      <c r="G45" s="231"/>
      <c r="H45" s="231"/>
      <c r="I45" s="231"/>
      <c r="J45" s="231"/>
      <c r="K45" s="242"/>
      <c r="L45" s="242"/>
      <c r="M45" s="242"/>
    </row>
    <row r="46" spans="2:13" s="5" customFormat="1" ht="18" customHeight="1" x14ac:dyDescent="0.2">
      <c r="B46" s="238"/>
      <c r="C46" s="239"/>
      <c r="D46" s="244"/>
      <c r="E46" s="231"/>
      <c r="F46" s="231"/>
      <c r="G46" s="231"/>
      <c r="H46" s="231"/>
      <c r="I46" s="231"/>
      <c r="J46" s="231"/>
      <c r="K46" s="242"/>
      <c r="L46" s="242"/>
      <c r="M46" s="242"/>
    </row>
    <row r="47" spans="2:13" s="5" customFormat="1" ht="18" customHeight="1" x14ac:dyDescent="0.2">
      <c r="B47" s="238"/>
      <c r="C47" s="239"/>
      <c r="D47" s="244"/>
      <c r="E47" s="231"/>
      <c r="F47" s="231"/>
      <c r="G47" s="231"/>
      <c r="H47" s="231"/>
      <c r="I47" s="231"/>
      <c r="J47" s="231"/>
      <c r="K47" s="242"/>
      <c r="L47" s="242"/>
      <c r="M47" s="242"/>
    </row>
    <row r="48" spans="2:13" s="5" customFormat="1" ht="18" customHeight="1" x14ac:dyDescent="0.2">
      <c r="B48" s="238"/>
      <c r="C48" s="239"/>
      <c r="D48" s="244"/>
      <c r="E48" s="231"/>
      <c r="F48" s="243"/>
      <c r="G48" s="231"/>
      <c r="H48" s="231"/>
      <c r="I48" s="231"/>
      <c r="J48" s="231"/>
      <c r="K48" s="242"/>
      <c r="L48" s="242"/>
      <c r="M48" s="242"/>
    </row>
    <row r="49" spans="2:13" s="5" customFormat="1" ht="18" customHeight="1" x14ac:dyDescent="0.2">
      <c r="B49" s="238"/>
      <c r="C49" s="239"/>
      <c r="D49" s="244"/>
      <c r="E49" s="231"/>
      <c r="F49" s="231"/>
      <c r="G49" s="231"/>
      <c r="H49" s="231"/>
      <c r="I49" s="231"/>
      <c r="J49" s="231"/>
      <c r="K49" s="242"/>
      <c r="L49" s="242"/>
      <c r="M49" s="242"/>
    </row>
    <row r="50" spans="2:13" s="5" customFormat="1" ht="18" customHeight="1" x14ac:dyDescent="0.2">
      <c r="B50" s="238"/>
      <c r="C50" s="239"/>
      <c r="D50" s="244"/>
      <c r="E50" s="231"/>
      <c r="F50" s="231"/>
      <c r="G50" s="231"/>
      <c r="H50" s="231"/>
      <c r="I50" s="231"/>
      <c r="J50" s="231"/>
      <c r="K50" s="242"/>
      <c r="L50" s="242"/>
      <c r="M50" s="242"/>
    </row>
    <row r="51" spans="2:13" s="5" customFormat="1" ht="18" customHeight="1" x14ac:dyDescent="0.2">
      <c r="B51" s="238"/>
      <c r="C51" s="239"/>
      <c r="D51" s="244"/>
      <c r="E51" s="231"/>
      <c r="F51" s="231"/>
      <c r="G51" s="231"/>
      <c r="H51" s="231"/>
      <c r="I51" s="231"/>
      <c r="J51" s="231"/>
      <c r="K51" s="242"/>
      <c r="L51" s="242"/>
      <c r="M51" s="242"/>
    </row>
    <row r="52" spans="2:13" s="5" customFormat="1" ht="18" customHeight="1" x14ac:dyDescent="0.2">
      <c r="B52" s="238"/>
      <c r="C52" s="239"/>
      <c r="D52" s="244"/>
      <c r="E52" s="231"/>
      <c r="F52" s="231"/>
      <c r="G52" s="231"/>
      <c r="H52" s="231"/>
      <c r="I52" s="231"/>
      <c r="J52" s="231"/>
      <c r="K52" s="242"/>
      <c r="L52" s="242"/>
      <c r="M52" s="242"/>
    </row>
    <row r="53" spans="2:13" s="5" customFormat="1" ht="18" customHeight="1" x14ac:dyDescent="0.2">
      <c r="B53" s="238"/>
      <c r="C53" s="239"/>
      <c r="D53" s="244"/>
      <c r="E53" s="231"/>
      <c r="F53" s="231"/>
      <c r="G53" s="231"/>
      <c r="H53" s="231"/>
      <c r="I53" s="231"/>
      <c r="J53" s="231"/>
      <c r="K53" s="242"/>
      <c r="L53" s="242"/>
      <c r="M53" s="242"/>
    </row>
    <row r="54" spans="2:13" s="5" customFormat="1" ht="18" customHeight="1" x14ac:dyDescent="0.2">
      <c r="B54" s="245"/>
      <c r="C54" s="239"/>
      <c r="D54" s="244"/>
      <c r="E54" s="231"/>
      <c r="F54" s="231"/>
      <c r="G54" s="231"/>
      <c r="H54" s="231"/>
      <c r="I54" s="231"/>
      <c r="J54" s="231"/>
      <c r="K54" s="242"/>
      <c r="L54" s="242"/>
      <c r="M54" s="242"/>
    </row>
    <row r="55" spans="2:13" s="5" customFormat="1" ht="18" customHeight="1" x14ac:dyDescent="0.2">
      <c r="B55" s="238"/>
      <c r="C55" s="239"/>
      <c r="D55" s="244"/>
      <c r="E55" s="231"/>
      <c r="F55" s="231"/>
      <c r="G55" s="231"/>
      <c r="H55" s="231"/>
      <c r="I55" s="231"/>
      <c r="J55" s="231"/>
      <c r="K55" s="242"/>
      <c r="L55" s="242"/>
      <c r="M55" s="242"/>
    </row>
    <row r="56" spans="2:13" s="5" customFormat="1" ht="18" customHeight="1" x14ac:dyDescent="0.2">
      <c r="B56" s="238"/>
      <c r="C56" s="239"/>
      <c r="D56" s="244"/>
      <c r="E56" s="231"/>
      <c r="F56" s="231"/>
      <c r="G56" s="231"/>
      <c r="H56" s="231"/>
      <c r="I56" s="231"/>
      <c r="J56" s="231"/>
      <c r="K56" s="242"/>
      <c r="L56" s="242"/>
      <c r="M56" s="242"/>
    </row>
    <row r="57" spans="2:13" s="5" customFormat="1" ht="18" customHeight="1" x14ac:dyDescent="0.2">
      <c r="B57" s="238"/>
      <c r="C57" s="239"/>
      <c r="D57" s="244"/>
      <c r="E57" s="231"/>
      <c r="F57" s="231"/>
      <c r="G57" s="231"/>
      <c r="H57" s="231"/>
      <c r="I57" s="231"/>
      <c r="J57" s="231"/>
      <c r="K57" s="242"/>
      <c r="L57" s="242"/>
      <c r="M57" s="242"/>
    </row>
    <row r="58" spans="2:13" s="5" customFormat="1" ht="18" customHeight="1" x14ac:dyDescent="0.2">
      <c r="B58" s="238"/>
      <c r="C58" s="239"/>
      <c r="D58" s="244"/>
      <c r="E58" s="231"/>
      <c r="F58" s="231"/>
      <c r="G58" s="231"/>
      <c r="H58" s="231"/>
      <c r="I58" s="231"/>
      <c r="J58" s="231"/>
      <c r="K58" s="242"/>
      <c r="L58" s="242"/>
      <c r="M58" s="242"/>
    </row>
    <row r="59" spans="2:13" s="5" customFormat="1" ht="18" customHeight="1" x14ac:dyDescent="0.2">
      <c r="B59" s="238"/>
      <c r="C59" s="239"/>
      <c r="D59" s="244"/>
      <c r="E59" s="231"/>
      <c r="F59" s="231"/>
      <c r="G59" s="231"/>
      <c r="H59" s="231"/>
      <c r="I59" s="231"/>
      <c r="J59" s="231"/>
      <c r="K59" s="242"/>
      <c r="L59" s="242"/>
      <c r="M59" s="242"/>
    </row>
    <row r="60" spans="2:13" s="5" customFormat="1" ht="18" customHeight="1" x14ac:dyDescent="0.2">
      <c r="B60" s="238"/>
      <c r="C60" s="239"/>
      <c r="D60" s="244"/>
      <c r="E60" s="231"/>
      <c r="F60" s="231"/>
      <c r="G60" s="231"/>
      <c r="H60" s="231"/>
      <c r="I60" s="231"/>
      <c r="J60" s="231"/>
      <c r="K60" s="242"/>
      <c r="L60" s="242"/>
      <c r="M60" s="242"/>
    </row>
    <row r="61" spans="2:13" s="5" customFormat="1" ht="18" customHeight="1" x14ac:dyDescent="0.2">
      <c r="B61" s="238"/>
      <c r="C61" s="239"/>
      <c r="D61" s="244"/>
      <c r="E61" s="231"/>
      <c r="F61" s="231"/>
      <c r="G61" s="231"/>
      <c r="H61" s="231"/>
      <c r="I61" s="231"/>
      <c r="J61" s="231"/>
      <c r="K61" s="242"/>
      <c r="L61" s="242"/>
      <c r="M61" s="242"/>
    </row>
    <row r="62" spans="2:13" s="5" customFormat="1" ht="18" customHeight="1" x14ac:dyDescent="0.2">
      <c r="B62" s="238"/>
      <c r="C62" s="239"/>
      <c r="D62" s="244"/>
      <c r="E62" s="231"/>
      <c r="F62" s="231"/>
      <c r="G62" s="231"/>
      <c r="H62" s="231"/>
      <c r="I62" s="231"/>
      <c r="J62" s="231"/>
      <c r="K62" s="242"/>
      <c r="L62" s="242"/>
      <c r="M62" s="242"/>
    </row>
    <row r="63" spans="2:13" s="5" customFormat="1" ht="18" customHeight="1" x14ac:dyDescent="0.2">
      <c r="B63" s="238"/>
      <c r="C63" s="239"/>
      <c r="D63" s="244"/>
      <c r="E63" s="231"/>
      <c r="F63" s="231"/>
      <c r="G63" s="231"/>
      <c r="H63" s="231"/>
      <c r="I63" s="231"/>
      <c r="J63" s="231"/>
      <c r="K63" s="242"/>
      <c r="L63" s="242"/>
      <c r="M63" s="242"/>
    </row>
    <row r="64" spans="2:13" s="5" customFormat="1" ht="18" customHeight="1" x14ac:dyDescent="0.2">
      <c r="B64" s="238"/>
      <c r="C64" s="239"/>
      <c r="D64" s="244"/>
      <c r="E64" s="231"/>
      <c r="F64" s="231"/>
      <c r="G64" s="231"/>
      <c r="H64" s="231"/>
      <c r="I64" s="231"/>
      <c r="J64" s="231"/>
      <c r="K64" s="242"/>
      <c r="L64" s="242"/>
      <c r="M64" s="242"/>
    </row>
    <row r="65" spans="2:13" ht="18" customHeight="1" x14ac:dyDescent="0.3">
      <c r="B65" s="238"/>
      <c r="C65" s="239"/>
      <c r="D65" s="244"/>
      <c r="E65" s="231"/>
      <c r="F65" s="231"/>
      <c r="G65" s="231"/>
      <c r="H65" s="231"/>
      <c r="I65" s="231"/>
      <c r="J65" s="231"/>
      <c r="K65" s="242"/>
      <c r="L65" s="242"/>
      <c r="M65" s="242"/>
    </row>
    <row r="66" spans="2:13" ht="18" customHeight="1" x14ac:dyDescent="0.3">
      <c r="B66" s="238"/>
      <c r="C66" s="239"/>
      <c r="D66" s="244"/>
      <c r="E66" s="231"/>
      <c r="F66" s="231"/>
      <c r="G66" s="231"/>
      <c r="H66" s="231"/>
      <c r="I66" s="231"/>
      <c r="J66" s="231"/>
      <c r="K66" s="242"/>
      <c r="L66" s="242"/>
      <c r="M66" s="242"/>
    </row>
    <row r="67" spans="2:13" ht="18" customHeight="1" x14ac:dyDescent="0.3">
      <c r="B67" s="238"/>
      <c r="C67" s="239"/>
      <c r="D67" s="244"/>
      <c r="E67" s="231"/>
      <c r="F67" s="231"/>
      <c r="G67" s="231"/>
      <c r="H67" s="231"/>
      <c r="I67" s="231"/>
      <c r="J67" s="231"/>
      <c r="K67" s="242"/>
      <c r="L67" s="242"/>
      <c r="M67" s="242"/>
    </row>
    <row r="68" spans="2:13" ht="18" customHeight="1" x14ac:dyDescent="0.3">
      <c r="B68" s="238"/>
      <c r="C68" s="239"/>
      <c r="D68" s="244"/>
      <c r="E68" s="231"/>
      <c r="F68" s="231"/>
      <c r="G68" s="231"/>
      <c r="H68" s="231"/>
      <c r="I68" s="231"/>
      <c r="J68" s="231"/>
      <c r="K68" s="242"/>
      <c r="L68" s="242"/>
      <c r="M68" s="242"/>
    </row>
    <row r="69" spans="2:13" ht="18" customHeight="1" x14ac:dyDescent="0.3">
      <c r="B69" s="238"/>
      <c r="C69" s="239"/>
      <c r="D69" s="244"/>
      <c r="E69" s="231"/>
      <c r="F69" s="231"/>
      <c r="G69" s="231"/>
      <c r="H69" s="231"/>
      <c r="I69" s="231"/>
      <c r="J69" s="231"/>
      <c r="K69" s="242"/>
      <c r="L69" s="242"/>
      <c r="M69" s="242"/>
    </row>
    <row r="70" spans="2:13" ht="18" customHeight="1" x14ac:dyDescent="0.3">
      <c r="B70" s="238"/>
      <c r="C70" s="239"/>
      <c r="D70" s="244"/>
      <c r="E70" s="231"/>
      <c r="F70" s="231"/>
      <c r="G70" s="231"/>
      <c r="H70" s="231"/>
      <c r="I70" s="231"/>
      <c r="J70" s="231"/>
      <c r="K70" s="242"/>
      <c r="L70" s="242"/>
      <c r="M70" s="242"/>
    </row>
    <row r="71" spans="2:13" ht="18" customHeight="1" x14ac:dyDescent="0.3">
      <c r="B71" s="238"/>
      <c r="C71" s="239"/>
      <c r="D71" s="244"/>
      <c r="E71" s="231"/>
      <c r="F71" s="231"/>
      <c r="G71" s="231"/>
      <c r="H71" s="231"/>
      <c r="I71" s="231"/>
      <c r="J71" s="231"/>
      <c r="K71" s="242"/>
      <c r="L71" s="242"/>
      <c r="M71" s="242"/>
    </row>
    <row r="72" spans="2:13" ht="18" customHeight="1" x14ac:dyDescent="0.3">
      <c r="B72" s="238"/>
      <c r="C72" s="239"/>
      <c r="D72" s="244"/>
      <c r="E72" s="231"/>
      <c r="F72" s="231"/>
      <c r="G72" s="231"/>
      <c r="H72" s="231"/>
      <c r="I72" s="231"/>
      <c r="J72" s="231"/>
      <c r="K72" s="242"/>
      <c r="L72" s="242"/>
      <c r="M72" s="242"/>
    </row>
    <row r="73" spans="2:13" ht="18" customHeight="1" x14ac:dyDescent="0.3">
      <c r="B73" s="238"/>
      <c r="C73" s="239"/>
      <c r="D73" s="244"/>
      <c r="E73" s="231"/>
      <c r="F73" s="231"/>
      <c r="G73" s="231"/>
      <c r="H73" s="231"/>
      <c r="I73" s="231"/>
      <c r="J73" s="231"/>
      <c r="K73" s="242"/>
      <c r="L73" s="242"/>
      <c r="M73" s="242"/>
    </row>
    <row r="74" spans="2:13" ht="18" customHeight="1" x14ac:dyDescent="0.3">
      <c r="B74" s="238"/>
      <c r="C74" s="239"/>
      <c r="D74" s="244"/>
      <c r="E74" s="231"/>
      <c r="F74" s="231"/>
      <c r="G74" s="231"/>
      <c r="H74" s="231"/>
      <c r="I74" s="231"/>
      <c r="J74" s="231"/>
      <c r="K74" s="242"/>
      <c r="L74" s="242"/>
      <c r="M74" s="242"/>
    </row>
    <row r="75" spans="2:13" x14ac:dyDescent="0.3">
      <c r="M75" s="39">
        <v>5</v>
      </c>
    </row>
    <row r="93" spans="10:13" s="5" customFormat="1" ht="12.75" x14ac:dyDescent="0.2">
      <c r="J93" s="4"/>
      <c r="K93" s="14"/>
      <c r="L93" s="14"/>
      <c r="M93" s="12"/>
    </row>
    <row r="97" spans="7:7" x14ac:dyDescent="0.3">
      <c r="G97" s="5"/>
    </row>
  </sheetData>
  <sheetProtection sheet="1" formatCells="0" formatColumns="0" formatRows="0"/>
  <mergeCells count="3">
    <mergeCell ref="F3:G3"/>
    <mergeCell ref="I3:J3"/>
    <mergeCell ref="K3:L3"/>
  </mergeCells>
  <pageMargins left="0.78740157480314965" right="0.39370078740157483" top="0.39370078740157483" bottom="0.39370078740157483" header="0" footer="0.19685039370078741"/>
  <pageSetup paperSize="9" scale="59" fitToHeight="0" orientation="portrait" horizontalDpi="1200" verticalDpi="1200" r:id="rId1"/>
  <headerFooter>
    <oddFooter>&amp;C&amp;"Arial Narrow,Standard"WORLD ATHLETICS COURSE MEASUREMENT • report form 1-24.9 • © GCRCM • Copyright reserved!</odd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page1 (1)-general information</vt:lpstr>
      <vt:lpstr>page1 (2)-general information</vt:lpstr>
      <vt:lpstr>page1 (3)-general information</vt:lpstr>
      <vt:lpstr>page1 (4)-general information</vt:lpstr>
      <vt:lpstr>page2-tape calibration</vt:lpstr>
      <vt:lpstr>page3-calibration JC</vt:lpstr>
      <vt:lpstr>page3-calibration JC 2m</vt:lpstr>
      <vt:lpstr>page4-evaluation ff</vt:lpstr>
      <vt:lpstr>page5-evaluation ff</vt:lpstr>
      <vt:lpstr>'page1 (1)-general information'!Druckbereich</vt:lpstr>
      <vt:lpstr>'page1 (2)-general information'!Druckbereich</vt:lpstr>
      <vt:lpstr>'page1 (3)-general information'!Druckbereich</vt:lpstr>
      <vt:lpstr>'page1 (4)-general information'!Druckbereich</vt:lpstr>
      <vt:lpstr>'page2-tape calibration'!Druckbereich</vt:lpstr>
      <vt:lpstr>'page3-calibration JC'!Druckbereich</vt:lpstr>
      <vt:lpstr>'page3-calibration JC 2m'!Druckbereich</vt:lpstr>
      <vt:lpstr>'page4-evaluation ff'!Druckbereich</vt:lpstr>
      <vt:lpstr>'page5-evaluation ff'!Druckbereich</vt:lpstr>
    </vt:vector>
  </TitlesOfParts>
  <Manager>Karl Josef Roth</Manager>
  <Company>DLV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IAAF Course Measurement</dc:title>
  <dc:subject>Road race courses</dc:subject>
  <dc:creator>Karl Josef Roth</dc:creator>
  <cp:keywords>Form3</cp:keywords>
  <cp:lastModifiedBy>Karl Josef Roth</cp:lastModifiedBy>
  <cp:lastPrinted>2024-09-04T11:27:48Z</cp:lastPrinted>
  <dcterms:created xsi:type="dcterms:W3CDTF">2017-08-02T09:58:49Z</dcterms:created>
  <dcterms:modified xsi:type="dcterms:W3CDTF">2024-09-04T11:28:12Z</dcterms:modified>
  <cp:version>17.10</cp:version>
</cp:coreProperties>
</file>