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codeName="DieseArbeitsmappe" defaultThemeVersion="124226"/>
  <mc:AlternateContent xmlns:mc="http://schemas.openxmlformats.org/markup-compatibility/2006">
    <mc:Choice Requires="x15">
      <x15ac:absPath xmlns:x15ac="http://schemas.microsoft.com/office/spreadsheetml/2010/11/ac" url="\\MYCLOUDPR2100\Public\1_KarlJosef\_Aktuelle Projekte_KJ\Formulare-Vermessung\"/>
    </mc:Choice>
  </mc:AlternateContent>
  <xr:revisionPtr revIDLastSave="0" documentId="8_{08E03639-9378-4482-9C3C-064CC89DF66D}" xr6:coauthVersionLast="47" xr6:coauthVersionMax="47" xr10:uidLastSave="{00000000-0000-0000-0000-000000000000}"/>
  <bookViews>
    <workbookView xWindow="1320" yWindow="300" windowWidth="25905" windowHeight="15285" tabRatio="942" xr2:uid="{00000000-000D-0000-FFFF-FFFF00000000}"/>
  </bookViews>
  <sheets>
    <sheet name="page1 (1)-general information" sheetId="52" r:id="rId1"/>
    <sheet name="page1 (2)-general information" sheetId="51" r:id="rId2"/>
    <sheet name="page1 (3)-general information" sheetId="50" r:id="rId3"/>
    <sheet name="page1 (4)-general information" sheetId="32" r:id="rId4"/>
    <sheet name="page2-tape calibration" sheetId="15" r:id="rId5"/>
    <sheet name="page3-calibration JC" sheetId="53" r:id="rId6"/>
    <sheet name="page3-cali JC 2measurers" sheetId="54" r:id="rId7"/>
    <sheet name="page4-evaluation ff" sheetId="7" r:id="rId8"/>
    <sheet name="page5-evaluation ff" sheetId="29" r:id="rId9"/>
  </sheets>
  <definedNames>
    <definedName name="_xlnm.Print_Area" localSheetId="0">'page1 (1)-general information'!$B$2:$M$65</definedName>
    <definedName name="_xlnm.Print_Area" localSheetId="1">'page1 (2)-general information'!$B$2:$M$65</definedName>
    <definedName name="_xlnm.Print_Area" localSheetId="2">'page1 (3)-general information'!$B$2:$M$65</definedName>
    <definedName name="_xlnm.Print_Area" localSheetId="3">'page1 (4)-general information'!$B$2:$M$65</definedName>
    <definedName name="_xlnm.Print_Area" localSheetId="4">'page2-tape calibration'!$B$2:$M$84</definedName>
    <definedName name="_xlnm.Print_Area" localSheetId="6">'page3-cali JC 2measurers'!$B$1:$O$88</definedName>
    <definedName name="_xlnm.Print_Area" localSheetId="5">'page3-calibration JC'!$B$1:$O$89</definedName>
    <definedName name="_xlnm.Print_Area" localSheetId="7">'page4-evaluation ff'!$B$1:$M$75</definedName>
    <definedName name="_xlnm.Print_Area" localSheetId="8">'page5-evaluation ff'!$B$1:$M$75</definedName>
    <definedName name="Eichstrecke" localSheetId="0">#REF!</definedName>
    <definedName name="Eichstrecke" localSheetId="1">#REF!</definedName>
    <definedName name="Eichstrecke" localSheetId="2">#REF!</definedName>
    <definedName name="Eichstrecke" localSheetId="3">#REF!</definedName>
    <definedName name="Eichstrecke">#REF!</definedName>
    <definedName name="Graduierung" localSheetId="0">#REF!</definedName>
    <definedName name="Graduierung" localSheetId="1">#REF!</definedName>
    <definedName name="Graduierung" localSheetId="2">#REF!</definedName>
    <definedName name="Graduierung" localSheetId="3">#REF!</definedName>
    <definedName name="Graduierung">#REF!</definedName>
    <definedName name="IAAF_AIMS_Measurer_Grade_B">#REF!</definedName>
    <definedName name="Kalibrierung" localSheetId="0">#REF!</definedName>
    <definedName name="Kalibrierung" localSheetId="1">#REF!</definedName>
    <definedName name="Kalibrierung" localSheetId="2">#REF!</definedName>
    <definedName name="Kalibrierung" localSheetId="3">#REF!</definedName>
    <definedName name="Kalibrierung">#REF!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33" i="54" l="1"/>
  <c r="G33" i="54"/>
  <c r="K31" i="54"/>
  <c r="D31" i="54"/>
  <c r="K30" i="54"/>
  <c r="D30" i="54"/>
  <c r="K29" i="54"/>
  <c r="L30" i="54" s="1"/>
  <c r="D29" i="54"/>
  <c r="E30" i="54" s="1"/>
  <c r="K28" i="54"/>
  <c r="D28" i="54"/>
  <c r="G26" i="54"/>
  <c r="G27" i="54" s="1"/>
  <c r="N24" i="54"/>
  <c r="K24" i="54"/>
  <c r="N23" i="54"/>
  <c r="D23" i="54"/>
  <c r="K20" i="54"/>
  <c r="D20" i="54"/>
  <c r="K19" i="54"/>
  <c r="E19" i="54"/>
  <c r="D19" i="54"/>
  <c r="K18" i="54"/>
  <c r="D18" i="54"/>
  <c r="K17" i="54"/>
  <c r="L19" i="54" s="1"/>
  <c r="D17" i="54"/>
  <c r="N15" i="54"/>
  <c r="N20" i="54" s="1"/>
  <c r="G15" i="54"/>
  <c r="G20" i="54" s="1"/>
  <c r="N13" i="54"/>
  <c r="K13" i="54"/>
  <c r="I22" i="53"/>
  <c r="K20" i="53"/>
  <c r="D20" i="53"/>
  <c r="L19" i="53"/>
  <c r="K19" i="53"/>
  <c r="E19" i="53"/>
  <c r="D19" i="53"/>
  <c r="K18" i="53"/>
  <c r="D18" i="53"/>
  <c r="K17" i="53"/>
  <c r="D17" i="53"/>
  <c r="G15" i="53" s="1"/>
  <c r="N15" i="53"/>
  <c r="N16" i="53" s="1"/>
  <c r="N10" i="53"/>
  <c r="N19" i="53" s="1"/>
  <c r="E10" i="53"/>
  <c r="H32" i="52"/>
  <c r="H29" i="52"/>
  <c r="L32" i="52"/>
  <c r="J32" i="52"/>
  <c r="F32" i="52"/>
  <c r="L29" i="52"/>
  <c r="J29" i="52"/>
  <c r="F29" i="52"/>
  <c r="F25" i="52"/>
  <c r="J32" i="51"/>
  <c r="J29" i="51"/>
  <c r="L32" i="51"/>
  <c r="H32" i="51"/>
  <c r="F32" i="51"/>
  <c r="L29" i="51"/>
  <c r="H29" i="51"/>
  <c r="F29" i="51"/>
  <c r="H25" i="51"/>
  <c r="F25" i="51"/>
  <c r="L32" i="50"/>
  <c r="J32" i="50"/>
  <c r="H32" i="50"/>
  <c r="F32" i="50"/>
  <c r="L29" i="50"/>
  <c r="J29" i="50"/>
  <c r="H29" i="50"/>
  <c r="F29" i="50"/>
  <c r="J25" i="50"/>
  <c r="H25" i="50"/>
  <c r="F25" i="50"/>
  <c r="G29" i="54" l="1"/>
  <c r="G28" i="54"/>
  <c r="N26" i="54"/>
  <c r="N27" i="54" s="1"/>
  <c r="G30" i="54"/>
  <c r="N19" i="54"/>
  <c r="G19" i="54"/>
  <c r="G16" i="54"/>
  <c r="N16" i="54"/>
  <c r="N17" i="53"/>
  <c r="N18" i="53"/>
  <c r="G16" i="53"/>
  <c r="G20" i="53"/>
  <c r="G19" i="53"/>
  <c r="L34" i="54" l="1"/>
  <c r="N18" i="54"/>
  <c r="L33" i="54" s="1"/>
  <c r="N17" i="54"/>
  <c r="E34" i="54"/>
  <c r="G18" i="54"/>
  <c r="E33" i="54" s="1"/>
  <c r="G17" i="54"/>
  <c r="N28" i="54"/>
  <c r="N29" i="54"/>
  <c r="N30" i="54"/>
  <c r="G18" i="53"/>
  <c r="G22" i="53" s="1"/>
  <c r="G23" i="53"/>
  <c r="G17" i="53"/>
  <c r="L25" i="32" l="1"/>
  <c r="J25" i="32"/>
  <c r="H25" i="32"/>
  <c r="F25" i="32"/>
  <c r="L29" i="32"/>
  <c r="L32" i="32"/>
  <c r="J29" i="32"/>
  <c r="H29" i="32"/>
  <c r="F29" i="32"/>
  <c r="J32" i="32"/>
  <c r="H32" i="32"/>
  <c r="F32" i="32"/>
  <c r="M20" i="15" l="1"/>
  <c r="F20" i="15"/>
  <c r="M25" i="15" l="1"/>
  <c r="J37" i="15" l="1"/>
  <c r="M21" i="15" l="1"/>
  <c r="F21" i="15"/>
  <c r="M23" i="15"/>
  <c r="F23" i="15"/>
  <c r="D15" i="15"/>
  <c r="K15" i="15" s="1"/>
  <c r="F25" i="15" l="1"/>
  <c r="F27" i="15" l="1"/>
  <c r="F30" i="15" s="1"/>
  <c r="F28" i="15" l="1"/>
  <c r="F37" i="15"/>
  <c r="H30"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F17" authorId="0" shapeId="0" xr:uid="{EBB6B310-E79C-4F5D-9A2D-AAB9CBB5FA20}">
      <text>
        <r>
          <rPr>
            <sz val="9"/>
            <color indexed="81"/>
            <rFont val="Segoe UI"/>
            <family val="2"/>
          </rPr>
          <t xml:space="preserve">contact: first name, name
</t>
        </r>
      </text>
    </comment>
    <comment ref="C19" authorId="0" shapeId="0" xr:uid="{BFBDC446-DD49-450F-A255-5807AA0BF238}">
      <text>
        <r>
          <rPr>
            <sz val="9"/>
            <color indexed="81"/>
            <rFont val="Segoe UI"/>
            <family val="2"/>
          </rPr>
          <t xml:space="preserve">phone
</t>
        </r>
      </text>
    </comment>
    <comment ref="F19" authorId="0" shapeId="0" xr:uid="{64C3CA80-2635-4602-8D18-6853A9403080}">
      <text>
        <r>
          <rPr>
            <sz val="9"/>
            <color indexed="81"/>
            <rFont val="Segoe UI"/>
            <family val="2"/>
          </rPr>
          <t>eMail</t>
        </r>
      </text>
    </comment>
    <comment ref="F24" authorId="0" shapeId="0" xr:uid="{EB41EC6F-A845-4F05-AADF-3EFEFAA3423F}">
      <text>
        <r>
          <rPr>
            <sz val="9"/>
            <color indexed="81"/>
            <rFont val="Segoe UI"/>
            <family val="2"/>
          </rPr>
          <t xml:space="preserve">declaration integral 
(max: three-place)
42195 (Marathon)
21097,5 (Halfmarathon)
10000
5000
1609 (Mile)
</t>
        </r>
      </text>
    </comment>
    <comment ref="F27" authorId="0" shapeId="0" xr:uid="{BC2E8CE3-B2DF-4BD5-9093-40CD00F06BAE}">
      <text>
        <r>
          <rPr>
            <sz val="9"/>
            <color indexed="81"/>
            <rFont val="Segoe UI"/>
            <family val="2"/>
          </rPr>
          <t xml:space="preserve">declaration integral
</t>
        </r>
      </text>
    </comment>
    <comment ref="F28" authorId="0" shapeId="0" xr:uid="{56ACFF38-643D-46BF-84CF-5225F8B8152A}">
      <text>
        <r>
          <rPr>
            <sz val="9"/>
            <color indexed="81"/>
            <rFont val="Segoe UI"/>
            <family val="2"/>
          </rPr>
          <t xml:space="preserve">declaration integral
</t>
        </r>
      </text>
    </comment>
    <comment ref="F31" authorId="0" shapeId="0" xr:uid="{24286D1E-4700-4A54-8697-2AF15CC227EA}">
      <text>
        <r>
          <rPr>
            <sz val="9"/>
            <color indexed="81"/>
            <rFont val="Segoe UI"/>
            <family val="2"/>
          </rPr>
          <t>declaration integral
if 0 = 0,01</t>
        </r>
      </text>
    </comment>
    <comment ref="C49" authorId="0" shapeId="0" xr:uid="{55705FDD-4F5E-4A91-9F0C-8214A0579802}">
      <text>
        <r>
          <rPr>
            <sz val="9"/>
            <color indexed="81"/>
            <rFont val="Segoe UI"/>
            <family val="2"/>
          </rPr>
          <t>Phone</t>
        </r>
      </text>
    </comment>
    <comment ref="F49" authorId="0" shapeId="0" xr:uid="{04D34C4C-B3CF-4C78-AE7E-953A6F7EE379}">
      <text>
        <r>
          <rPr>
            <sz val="9"/>
            <color indexed="81"/>
            <rFont val="Segoe UI"/>
            <family val="2"/>
          </rPr>
          <t>eMail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F17" authorId="0" shapeId="0" xr:uid="{450066D2-3726-4A79-B209-E68179E97D96}">
      <text>
        <r>
          <rPr>
            <sz val="9"/>
            <color indexed="81"/>
            <rFont val="Segoe UI"/>
            <family val="2"/>
          </rPr>
          <t xml:space="preserve">contact: first name, name
</t>
        </r>
      </text>
    </comment>
    <comment ref="C19" authorId="0" shapeId="0" xr:uid="{432C14DC-EF8A-4E5C-A453-54130E75836B}">
      <text>
        <r>
          <rPr>
            <sz val="9"/>
            <color indexed="81"/>
            <rFont val="Segoe UI"/>
            <family val="2"/>
          </rPr>
          <t xml:space="preserve">phone
</t>
        </r>
      </text>
    </comment>
    <comment ref="F19" authorId="0" shapeId="0" xr:uid="{7F753BFE-D487-4F93-A397-D6123FBDE35B}">
      <text>
        <r>
          <rPr>
            <sz val="9"/>
            <color indexed="81"/>
            <rFont val="Segoe UI"/>
            <family val="2"/>
          </rPr>
          <t>eMail</t>
        </r>
      </text>
    </comment>
    <comment ref="F24" authorId="0" shapeId="0" xr:uid="{2AC0914F-F2FE-4DE1-82E9-606FFEB4370C}">
      <text>
        <r>
          <rPr>
            <sz val="9"/>
            <color indexed="81"/>
            <rFont val="Segoe UI"/>
            <family val="2"/>
          </rPr>
          <t xml:space="preserve">declaration integral 
(max: three-place)
42195 (Marathon)
21097,5 (Halfmarathon)
10000
5000
1609 (Mile)
</t>
        </r>
      </text>
    </comment>
    <comment ref="F27" authorId="0" shapeId="0" xr:uid="{E5ABA8F5-0C78-491D-AAA2-D8845C5F2975}">
      <text>
        <r>
          <rPr>
            <sz val="9"/>
            <color indexed="81"/>
            <rFont val="Segoe UI"/>
            <family val="2"/>
          </rPr>
          <t xml:space="preserve">declaration integral
</t>
        </r>
      </text>
    </comment>
    <comment ref="F28" authorId="0" shapeId="0" xr:uid="{597309D2-09E0-4007-B9DE-509C8123A5DC}">
      <text>
        <r>
          <rPr>
            <sz val="9"/>
            <color indexed="81"/>
            <rFont val="Segoe UI"/>
            <family val="2"/>
          </rPr>
          <t xml:space="preserve">declaration integral
</t>
        </r>
      </text>
    </comment>
    <comment ref="F31" authorId="0" shapeId="0" xr:uid="{33EAEC4B-14D6-43D0-8132-9574FF01F53A}">
      <text>
        <r>
          <rPr>
            <sz val="9"/>
            <color indexed="81"/>
            <rFont val="Segoe UI"/>
            <family val="2"/>
          </rPr>
          <t>declaration integral
if 0 = 0,01</t>
        </r>
      </text>
    </comment>
    <comment ref="C49" authorId="0" shapeId="0" xr:uid="{28834C07-2E75-4915-ADB8-8980D32CE494}">
      <text>
        <r>
          <rPr>
            <sz val="9"/>
            <color indexed="81"/>
            <rFont val="Segoe UI"/>
            <family val="2"/>
          </rPr>
          <t>Phone</t>
        </r>
      </text>
    </comment>
    <comment ref="F49" authorId="0" shapeId="0" xr:uid="{441E33C5-399F-474A-ACEF-2D8F1E12A07F}">
      <text>
        <r>
          <rPr>
            <sz val="9"/>
            <color indexed="81"/>
            <rFont val="Segoe UI"/>
            <family val="2"/>
          </rPr>
          <t>eMail</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F17" authorId="0" shapeId="0" xr:uid="{B56412AA-6A2A-4451-88DA-3883AE566AD7}">
      <text>
        <r>
          <rPr>
            <sz val="9"/>
            <color indexed="81"/>
            <rFont val="Segoe UI"/>
            <family val="2"/>
          </rPr>
          <t xml:space="preserve">contact: first name, name
</t>
        </r>
      </text>
    </comment>
    <comment ref="C19" authorId="0" shapeId="0" xr:uid="{9FFE9F93-3131-4CC7-99B2-2C57F0434F0B}">
      <text>
        <r>
          <rPr>
            <sz val="9"/>
            <color indexed="81"/>
            <rFont val="Segoe UI"/>
            <family val="2"/>
          </rPr>
          <t xml:space="preserve">phone
</t>
        </r>
      </text>
    </comment>
    <comment ref="F19" authorId="0" shapeId="0" xr:uid="{992C75BD-4128-4140-BDC3-642205387481}">
      <text>
        <r>
          <rPr>
            <sz val="9"/>
            <color indexed="81"/>
            <rFont val="Segoe UI"/>
            <family val="2"/>
          </rPr>
          <t>eMail</t>
        </r>
      </text>
    </comment>
    <comment ref="F24" authorId="0" shapeId="0" xr:uid="{BFD9C622-3FBE-42E9-8461-67EEBF590B98}">
      <text>
        <r>
          <rPr>
            <sz val="9"/>
            <color indexed="81"/>
            <rFont val="Segoe UI"/>
            <family val="2"/>
          </rPr>
          <t xml:space="preserve">declaration integral 
(max: three-place)
42195 (Marathon)
21097,5 (Halfmarathon)
10000
5000
1609 (Mile)
</t>
        </r>
      </text>
    </comment>
    <comment ref="F27" authorId="0" shapeId="0" xr:uid="{6D2BD307-DEED-406D-A24A-724331FA9FC9}">
      <text>
        <r>
          <rPr>
            <sz val="9"/>
            <color indexed="81"/>
            <rFont val="Segoe UI"/>
            <family val="2"/>
          </rPr>
          <t xml:space="preserve">declaration integral
</t>
        </r>
      </text>
    </comment>
    <comment ref="F28" authorId="0" shapeId="0" xr:uid="{2EE4D165-1467-4535-A8E0-F92FC5CA9733}">
      <text>
        <r>
          <rPr>
            <sz val="9"/>
            <color indexed="81"/>
            <rFont val="Segoe UI"/>
            <family val="2"/>
          </rPr>
          <t xml:space="preserve">declaration integral
</t>
        </r>
      </text>
    </comment>
    <comment ref="F31" authorId="0" shapeId="0" xr:uid="{98717D28-FF8D-4F1D-8115-7C01DEE1107A}">
      <text>
        <r>
          <rPr>
            <sz val="9"/>
            <color indexed="81"/>
            <rFont val="Segoe UI"/>
            <family val="2"/>
          </rPr>
          <t>declaration integral
if 0 = 0,01</t>
        </r>
      </text>
    </comment>
    <comment ref="C49" authorId="0" shapeId="0" xr:uid="{068EE3CA-F9BB-4EDC-88B1-542CFB546D7D}">
      <text>
        <r>
          <rPr>
            <sz val="9"/>
            <color indexed="81"/>
            <rFont val="Segoe UI"/>
            <family val="2"/>
          </rPr>
          <t>Phone</t>
        </r>
      </text>
    </comment>
    <comment ref="F49" authorId="0" shapeId="0" xr:uid="{723B8CC8-4A80-4492-8F29-4FA6789FC8DC}">
      <text>
        <r>
          <rPr>
            <sz val="9"/>
            <color indexed="81"/>
            <rFont val="Segoe UI"/>
            <family val="2"/>
          </rPr>
          <t>eMail</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F17" authorId="0" shapeId="0" xr:uid="{C9BB54EF-818E-42AA-B006-01D782F83657}">
      <text>
        <r>
          <rPr>
            <sz val="9"/>
            <color indexed="81"/>
            <rFont val="Segoe UI"/>
            <family val="2"/>
          </rPr>
          <t xml:space="preserve">contact: first name, name
</t>
        </r>
      </text>
    </comment>
    <comment ref="C19" authorId="0" shapeId="0" xr:uid="{F89F5035-FB07-44C6-8DA2-28BB5FAE684A}">
      <text>
        <r>
          <rPr>
            <sz val="9"/>
            <color indexed="81"/>
            <rFont val="Segoe UI"/>
            <family val="2"/>
          </rPr>
          <t xml:space="preserve">phone
</t>
        </r>
      </text>
    </comment>
    <comment ref="F19" authorId="0" shapeId="0" xr:uid="{4F2A96EE-6598-41E3-8F34-9FD51B860610}">
      <text>
        <r>
          <rPr>
            <sz val="9"/>
            <color indexed="81"/>
            <rFont val="Segoe UI"/>
            <family val="2"/>
          </rPr>
          <t>eMail</t>
        </r>
      </text>
    </comment>
    <comment ref="F24" authorId="0" shapeId="0" xr:uid="{58B81994-A248-4480-A747-5D1073C48755}">
      <text>
        <r>
          <rPr>
            <sz val="9"/>
            <color indexed="81"/>
            <rFont val="Segoe UI"/>
            <family val="2"/>
          </rPr>
          <t xml:space="preserve">declaration integral 
(max: three-place)
42195 (Marathon)
21097,5 (Halfmarathon)
10000
5000
1609 (Mile)
</t>
        </r>
      </text>
    </comment>
    <comment ref="F27" authorId="0" shapeId="0" xr:uid="{D3876667-6B65-4887-9E5A-064698E04307}">
      <text>
        <r>
          <rPr>
            <sz val="9"/>
            <color indexed="81"/>
            <rFont val="Segoe UI"/>
            <family val="2"/>
          </rPr>
          <t xml:space="preserve">declaration integral
</t>
        </r>
      </text>
    </comment>
    <comment ref="F28" authorId="0" shapeId="0" xr:uid="{174A4560-5443-439E-A88F-A4AE1360594C}">
      <text>
        <r>
          <rPr>
            <sz val="9"/>
            <color indexed="81"/>
            <rFont val="Segoe UI"/>
            <family val="2"/>
          </rPr>
          <t xml:space="preserve">declaration integral
</t>
        </r>
      </text>
    </comment>
    <comment ref="F31" authorId="0" shapeId="0" xr:uid="{49D663A5-D92E-4D16-961B-5642394A5CBE}">
      <text>
        <r>
          <rPr>
            <sz val="9"/>
            <color indexed="81"/>
            <rFont val="Segoe UI"/>
            <family val="2"/>
          </rPr>
          <t>declaration integral
if 0 = 0,01</t>
        </r>
      </text>
    </comment>
    <comment ref="C49" authorId="0" shapeId="0" xr:uid="{105222B6-0B03-4306-9FD8-A736CF235103}">
      <text>
        <r>
          <rPr>
            <sz val="9"/>
            <color indexed="81"/>
            <rFont val="Segoe UI"/>
            <family val="2"/>
          </rPr>
          <t>Phone</t>
        </r>
      </text>
    </comment>
    <comment ref="F49" authorId="0" shapeId="0" xr:uid="{62FA3627-CC2B-4C21-892D-4F3EAD3EFAAE}">
      <text>
        <r>
          <rPr>
            <sz val="9"/>
            <color indexed="81"/>
            <rFont val="Segoe UI"/>
            <family val="2"/>
          </rPr>
          <t>eMail</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Roth, Karl-Josef</author>
    <author>Karl Josef Roth</author>
    <author>rothkj</author>
  </authors>
  <commentList>
    <comment ref="D10" authorId="0" shapeId="0" xr:uid="{00000000-0006-0000-0300-000009000000}">
      <text>
        <r>
          <rPr>
            <sz val="9"/>
            <color indexed="81"/>
            <rFont val="Tahoma"/>
            <family val="2"/>
          </rPr>
          <t>manufacturer
model</t>
        </r>
      </text>
    </comment>
    <comment ref="M10" authorId="0" shapeId="0" xr:uid="{00000000-0006-0000-0300-00000B000000}">
      <text>
        <r>
          <rPr>
            <sz val="9"/>
            <color indexed="81"/>
            <rFont val="Tahoma"/>
            <family val="2"/>
          </rPr>
          <t>manufacturer's certificate degree Celsius</t>
        </r>
      </text>
    </comment>
    <comment ref="D11" authorId="0" shapeId="0" xr:uid="{00000000-0006-0000-0300-00000A000000}">
      <text>
        <r>
          <rPr>
            <sz val="9"/>
            <color indexed="81"/>
            <rFont val="Tahoma"/>
            <family val="2"/>
          </rPr>
          <t>declaration in metres
- only data -</t>
        </r>
      </text>
    </comment>
    <comment ref="M11" authorId="0" shapeId="0" xr:uid="{00000000-0006-0000-0300-00000C000000}">
      <text>
        <r>
          <rPr>
            <sz val="9"/>
            <color indexed="81"/>
            <rFont val="Tahoma"/>
            <family val="2"/>
          </rPr>
          <t>manufacturer's certificate
Newton</t>
        </r>
      </text>
    </comment>
    <comment ref="D13" authorId="0" shapeId="0" xr:uid="{00000000-0006-0000-0300-000005000000}">
      <text>
        <r>
          <rPr>
            <sz val="9"/>
            <color indexed="81"/>
            <rFont val="Tahoma"/>
            <family val="2"/>
          </rPr>
          <t>dd.mm.jjjj
jjjj-mm-dd</t>
        </r>
      </text>
    </comment>
    <comment ref="G13" authorId="0" shapeId="0" xr:uid="{00000000-0006-0000-0300-000006000000}">
      <text>
        <r>
          <rPr>
            <sz val="9"/>
            <color indexed="81"/>
            <rFont val="Tahoma"/>
            <family val="2"/>
          </rPr>
          <t>hh:mm (AM/PM)</t>
        </r>
      </text>
    </comment>
    <comment ref="D14" authorId="0" shapeId="0" xr:uid="{00000000-0006-0000-0300-000007000000}">
      <text>
        <r>
          <rPr>
            <sz val="9"/>
            <color indexed="81"/>
            <rFont val="Tahoma"/>
            <family val="2"/>
          </rPr>
          <t>temperature of steel tape
degree Celsius</t>
        </r>
      </text>
    </comment>
    <comment ref="K14" authorId="0" shapeId="0" xr:uid="{00000000-0006-0000-0300-000008000000}">
      <text>
        <r>
          <rPr>
            <sz val="9"/>
            <color indexed="81"/>
            <rFont val="Tahoma"/>
            <family val="2"/>
          </rPr>
          <t>temperature of steel tape
degree Celsius</t>
        </r>
      </text>
    </comment>
    <comment ref="D20" authorId="0" shapeId="0" xr:uid="{00000000-0006-0000-0300-00000D000000}">
      <text>
        <r>
          <rPr>
            <sz val="9"/>
            <color indexed="81"/>
            <rFont val="Tahoma"/>
            <family val="2"/>
          </rPr>
          <t xml:space="preserve">number of full segments
</t>
        </r>
      </text>
    </comment>
    <comment ref="K20" authorId="0" shapeId="0" xr:uid="{00000000-0006-0000-0300-00000F000000}">
      <text>
        <r>
          <rPr>
            <sz val="9"/>
            <color indexed="81"/>
            <rFont val="Tahoma"/>
            <family val="2"/>
          </rPr>
          <t xml:space="preserve">number of full segments
</t>
        </r>
      </text>
    </comment>
    <comment ref="F22" authorId="0" shapeId="0" xr:uid="{00000000-0006-0000-0300-00000E000000}">
      <text>
        <r>
          <rPr>
            <sz val="9"/>
            <color indexed="81"/>
            <rFont val="Tahoma"/>
            <family val="2"/>
          </rPr>
          <t>Length of last segment</t>
        </r>
      </text>
    </comment>
    <comment ref="M22" authorId="0" shapeId="0" xr:uid="{00000000-0006-0000-0300-000010000000}">
      <text>
        <r>
          <rPr>
            <sz val="9"/>
            <color indexed="81"/>
            <rFont val="Tahoma"/>
            <family val="2"/>
          </rPr>
          <t>Length of last segment</t>
        </r>
      </text>
    </comment>
    <comment ref="M25" authorId="0" shapeId="0" xr:uid="{00000000-0006-0000-0300-000011000000}">
      <text>
        <r>
          <rPr>
            <sz val="9"/>
            <color indexed="81"/>
            <rFont val="Tahoma"/>
            <family val="2"/>
          </rPr>
          <t>tolerance:
One cm each segment</t>
        </r>
      </text>
    </comment>
    <comment ref="F35" authorId="1" shapeId="0" xr:uid="{990DEA7A-8E5D-4DAC-A41F-8A750CE82F0E}">
      <text>
        <r>
          <rPr>
            <sz val="9"/>
            <color indexed="81"/>
            <rFont val="Segoe UI"/>
            <family val="2"/>
          </rPr>
          <t xml:space="preserve">write adjustment for rounded calibration course
</t>
        </r>
      </text>
    </comment>
    <comment ref="M84" authorId="2" shapeId="0" xr:uid="{AF385CEE-A53A-41F3-A3DF-BDD7F2B9FEBF}">
      <text>
        <r>
          <rPr>
            <sz val="9"/>
            <color indexed="81"/>
            <rFont val="Tahoma"/>
            <family val="2"/>
          </rPr>
          <t>number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Roth, Karl-Josef</author>
    <author>rothkj</author>
    <author>Roth-KJM</author>
    <author>Karl Josef Roth</author>
  </authors>
  <commentList>
    <comment ref="E4" authorId="0" shapeId="0" xr:uid="{5CA0EFF7-149F-48B7-B523-4B4FC2E14C97}">
      <text>
        <r>
          <rPr>
            <sz val="9"/>
            <color indexed="81"/>
            <rFont val="Tahoma"/>
            <family val="2"/>
          </rPr>
          <t>name of race(s) / event</t>
        </r>
      </text>
    </comment>
    <comment ref="E6" authorId="1" shapeId="0" xr:uid="{6A947E3E-CAC8-4D5F-BBEF-95CCCBB8DCF0}">
      <text>
        <r>
          <rPr>
            <sz val="9"/>
            <color indexed="81"/>
            <rFont val="Tahoma"/>
            <family val="2"/>
          </rPr>
          <t>name, surname, country</t>
        </r>
      </text>
    </comment>
    <comment ref="K6" authorId="0" shapeId="0" xr:uid="{053B2831-FEE6-447A-9C49-7E882DC5279B}">
      <text>
        <r>
          <rPr>
            <sz val="9"/>
            <color indexed="81"/>
            <rFont val="Tahoma"/>
            <family val="2"/>
          </rPr>
          <t>dd.mm.jjjj
jjjj-mm-dd</t>
        </r>
      </text>
    </comment>
    <comment ref="E9" authorId="0" shapeId="0" xr:uid="{98B56405-37FB-4576-B71B-729E7CCFF305}">
      <text>
        <r>
          <rPr>
            <sz val="9"/>
            <color indexed="81"/>
            <rFont val="Tahoma"/>
            <family val="2"/>
          </rPr>
          <t>location</t>
        </r>
      </text>
    </comment>
    <comment ref="N9" authorId="2" shapeId="0" xr:uid="{A90BB6BD-629F-4300-A78A-71CB17219A0C}">
      <text>
        <r>
          <rPr>
            <sz val="9"/>
            <color indexed="81"/>
            <rFont val="Tahoma"/>
            <family val="2"/>
          </rPr>
          <t xml:space="preserve">length in meter with two digits (only digits)
###,##
</t>
        </r>
      </text>
    </comment>
    <comment ref="E10" authorId="0" shapeId="0" xr:uid="{0B0E4DA4-1C76-4573-8EE2-4E3DB1455E2E}">
      <text>
        <r>
          <rPr>
            <sz val="9"/>
            <color indexed="81"/>
            <rFont val="Tahoma"/>
            <family val="2"/>
          </rPr>
          <t>location
first course (auto)
sec. course</t>
        </r>
      </text>
    </comment>
    <comment ref="N10" authorId="2" shapeId="0" xr:uid="{27D6E7CD-4C9D-4F9F-988D-648982E886CD}">
      <text>
        <r>
          <rPr>
            <sz val="9"/>
            <color indexed="81"/>
            <rFont val="Tahoma"/>
            <family val="2"/>
          </rPr>
          <t xml:space="preserve">length in meter with two digits (only digits)
first course: auto
sec. Course ###,##
</t>
        </r>
      </text>
    </comment>
    <comment ref="D13" authorId="0" shapeId="0" xr:uid="{E9C07EEC-A851-4056-82AD-B8D44B83A565}">
      <text>
        <r>
          <rPr>
            <sz val="9"/>
            <color indexed="81"/>
            <rFont val="Tahoma"/>
            <family val="2"/>
          </rPr>
          <t xml:space="preserve">hh:mm (AM/PM)
</t>
        </r>
      </text>
    </comment>
    <comment ref="G13" authorId="0" shapeId="0" xr:uid="{FED9ECBA-E369-455E-A91B-A03FFFFE8414}">
      <text>
        <r>
          <rPr>
            <sz val="9"/>
            <color indexed="81"/>
            <rFont val="Tahoma"/>
            <family val="2"/>
          </rPr>
          <t>degree Celsius</t>
        </r>
      </text>
    </comment>
    <comment ref="K13" authorId="0" shapeId="0" xr:uid="{28539745-3E1B-497F-80CF-2615EF442B4E}">
      <text>
        <r>
          <rPr>
            <sz val="9"/>
            <color indexed="81"/>
            <rFont val="Tahoma"/>
            <family val="2"/>
          </rPr>
          <t xml:space="preserve">hh:mm (AM/PM)
</t>
        </r>
      </text>
    </comment>
    <comment ref="N13" authorId="0" shapeId="0" xr:uid="{21CB075C-4DCD-4D88-9179-10024BB4163C}">
      <text>
        <r>
          <rPr>
            <sz val="9"/>
            <color indexed="81"/>
            <rFont val="Tahoma"/>
            <family val="2"/>
          </rPr>
          <t>degree Celsius</t>
        </r>
      </text>
    </comment>
    <comment ref="C16" authorId="3" shapeId="0" xr:uid="{CF179E51-DDB8-4B32-9B42-FB2772DC7B05}">
      <text>
        <r>
          <rPr>
            <sz val="9"/>
            <color indexed="81"/>
            <rFont val="Segoe UI"/>
            <family val="2"/>
          </rPr>
          <t>Ride the calibration course four times, recording data as follows</t>
        </r>
      </text>
    </comment>
    <comment ref="G16" authorId="1" shapeId="0" xr:uid="{BCC4AA89-0148-4F11-A45E-B6D6FFCE294C}">
      <text>
        <r>
          <rPr>
            <sz val="9"/>
            <color indexed="81"/>
            <rFont val="Tahoma"/>
            <family val="2"/>
          </rPr>
          <t>without prevention</t>
        </r>
      </text>
    </comment>
    <comment ref="G18" authorId="1" shapeId="0" xr:uid="{D4E48E49-9D27-43E3-A279-F9077BEF78AA}">
      <text>
        <r>
          <rPr>
            <sz val="9"/>
            <color indexed="81"/>
            <rFont val="Tahoma"/>
            <family val="2"/>
          </rPr>
          <t>working constant with prevention</t>
        </r>
      </text>
    </comment>
    <comment ref="H22" authorId="0" shapeId="0" xr:uid="{8E63FB15-2096-4EEA-BAC8-E5704EB52E34}">
      <text>
        <r>
          <rPr>
            <sz val="9"/>
            <color indexed="81"/>
            <rFont val="Tahoma"/>
            <family val="2"/>
          </rPr>
          <t>a = Average  (Standard)
or
h = Higher constant
or
d = Deeper constant</t>
        </r>
      </text>
    </comment>
    <comment ref="G25" authorId="2" shapeId="0" xr:uid="{E9FE7DB3-532B-4FB6-8765-BC6B52EC2C1C}">
      <text>
        <r>
          <rPr>
            <sz val="9"/>
            <color indexed="81"/>
            <rFont val="Tahoma"/>
            <family val="2"/>
          </rPr>
          <t xml:space="preserve">list your measured points
</t>
        </r>
      </text>
    </comment>
    <comment ref="H25" authorId="2" shapeId="0" xr:uid="{AE502C03-1E7C-43B8-AD87-08A9E0EBD261}">
      <text>
        <r>
          <rPr>
            <sz val="9"/>
            <color indexed="81"/>
            <rFont val="Tahoma"/>
            <family val="2"/>
          </rPr>
          <t xml:space="preserve">list first and second measurement 
</t>
        </r>
      </text>
    </comment>
    <comment ref="J25" authorId="2" shapeId="0" xr:uid="{370167D4-544F-47EE-90EA-C52240D2C88E}">
      <text>
        <r>
          <rPr>
            <sz val="9"/>
            <color indexed="81"/>
            <rFont val="Tahoma"/>
            <family val="2"/>
          </rPr>
          <t xml:space="preserve">list several sections of course
</t>
        </r>
      </text>
    </comment>
    <comment ref="K25" authorId="2" shapeId="0" xr:uid="{21ED498E-12BC-4578-BC17-D0F5CFAC24A7}">
      <text>
        <r>
          <rPr>
            <sz val="9"/>
            <color indexed="81"/>
            <rFont val="Tahoma"/>
            <family val="2"/>
          </rPr>
          <t>calculate first and second measurement (Counts)</t>
        </r>
      </text>
    </comment>
    <comment ref="M25" authorId="2" shapeId="0" xr:uid="{AEDE3B6E-6D68-4868-8A74-69D5D602A5F2}">
      <text>
        <r>
          <rPr>
            <sz val="9"/>
            <color indexed="81"/>
            <rFont val="Tahoma"/>
            <family val="2"/>
          </rPr>
          <t xml:space="preserve">valid length of section/course
</t>
        </r>
      </text>
    </comment>
    <comment ref="O25" authorId="2" shapeId="0" xr:uid="{4EAE3431-8397-4A6D-9A48-B88D56ACCC45}">
      <text>
        <r>
          <rPr>
            <sz val="9"/>
            <color indexed="81"/>
            <rFont val="Tahoma"/>
            <family val="2"/>
          </rPr>
          <t>list and add measured sections to total distance
Hint:
take the lists below calculation lists</t>
        </r>
      </text>
    </comment>
    <comment ref="O88" authorId="1" shapeId="0" xr:uid="{8F5DF94B-91F3-446C-A1E2-D29B96B0EC82}">
      <text>
        <r>
          <rPr>
            <sz val="9"/>
            <color indexed="81"/>
            <rFont val="Tahoma"/>
            <family val="2"/>
          </rPr>
          <t>number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Roth, Karl-Josef</author>
    <author>rothkj</author>
    <author>Roth-KJM</author>
    <author>Karl Josef Roth</author>
  </authors>
  <commentList>
    <comment ref="E4" authorId="0" shapeId="0" xr:uid="{D6D4719E-1C49-42E3-9D03-822545C8206E}">
      <text>
        <r>
          <rPr>
            <sz val="9"/>
            <color indexed="81"/>
            <rFont val="Tahoma"/>
            <family val="2"/>
          </rPr>
          <t>name of race(s) / event</t>
        </r>
      </text>
    </comment>
    <comment ref="E6" authorId="1" shapeId="0" xr:uid="{1718C4A2-BD71-4A20-B10F-601C58D39B92}">
      <text>
        <r>
          <rPr>
            <sz val="9"/>
            <color indexed="81"/>
            <rFont val="Tahoma"/>
            <family val="2"/>
          </rPr>
          <t xml:space="preserve">name, surname, country </t>
        </r>
      </text>
    </comment>
    <comment ref="M8" authorId="0" shapeId="0" xr:uid="{8230E92B-D7D5-4209-806D-0A823C1E13B8}">
      <text>
        <r>
          <rPr>
            <sz val="9"/>
            <color indexed="81"/>
            <rFont val="Tahoma"/>
            <family val="2"/>
          </rPr>
          <t>dd.mm.jjjj
jjjj-mm-dd</t>
        </r>
      </text>
    </comment>
    <comment ref="D12" authorId="0" shapeId="0" xr:uid="{2F0BD726-263E-4516-92C2-EC2E333164A5}">
      <text>
        <r>
          <rPr>
            <sz val="9"/>
            <color indexed="81"/>
            <rFont val="Tahoma"/>
            <family val="2"/>
          </rPr>
          <t>location</t>
        </r>
      </text>
    </comment>
    <comment ref="N12" authorId="2" shapeId="0" xr:uid="{39D248AA-8033-48A4-9EF0-89EE38D92C11}">
      <text>
        <r>
          <rPr>
            <sz val="9"/>
            <color indexed="81"/>
            <rFont val="Tahoma"/>
            <family val="2"/>
          </rPr>
          <t xml:space="preserve">length in meter with two digits 
###,##
</t>
        </r>
      </text>
    </comment>
    <comment ref="D13" authorId="0" shapeId="0" xr:uid="{B5BED0EA-5C37-4736-A696-0B9608BC3E3F}">
      <text>
        <r>
          <rPr>
            <sz val="9"/>
            <color indexed="81"/>
            <rFont val="Tahoma"/>
            <family val="2"/>
          </rPr>
          <t xml:space="preserve">hh:mm (AM/PM)
</t>
        </r>
      </text>
    </comment>
    <comment ref="G13" authorId="0" shapeId="0" xr:uid="{F74ABC09-BBD7-4C4F-A07F-9EFD1E50D975}">
      <text>
        <r>
          <rPr>
            <sz val="9"/>
            <color indexed="81"/>
            <rFont val="Tahoma"/>
            <family val="2"/>
          </rPr>
          <t>degree Celsius</t>
        </r>
      </text>
    </comment>
    <comment ref="C16" authorId="3" shapeId="0" xr:uid="{F3C0188B-5D1F-4377-8369-2A88CC600C1D}">
      <text>
        <r>
          <rPr>
            <sz val="9"/>
            <color indexed="81"/>
            <rFont val="Segoe UI"/>
            <family val="2"/>
          </rPr>
          <t>Ride the calibration course four times, recording data as follows</t>
        </r>
      </text>
    </comment>
    <comment ref="G16" authorId="1" shapeId="0" xr:uid="{1674D8BB-6205-4026-9032-53066289E4EF}">
      <text>
        <r>
          <rPr>
            <sz val="9"/>
            <color indexed="81"/>
            <rFont val="Tahoma"/>
            <family val="2"/>
          </rPr>
          <t>without prevention</t>
        </r>
      </text>
    </comment>
    <comment ref="G18" authorId="1" shapeId="0" xr:uid="{55B7D42F-4687-4BD7-9779-960C1B664F85}">
      <text>
        <r>
          <rPr>
            <sz val="9"/>
            <color indexed="81"/>
            <rFont val="Tahoma"/>
            <family val="2"/>
          </rPr>
          <t>working constant with prevention</t>
        </r>
      </text>
    </comment>
    <comment ref="G19" authorId="0" shapeId="0" xr:uid="{A12A473C-E43E-4C95-9278-9CC1FA0447EA}">
      <text>
        <r>
          <rPr>
            <sz val="9"/>
            <color indexed="81"/>
            <rFont val="Tahoma"/>
            <family val="2"/>
          </rPr>
          <t xml:space="preserve">accuracy of measurement
</t>
        </r>
      </text>
    </comment>
    <comment ref="D23" authorId="0" shapeId="0" xr:uid="{990157CE-55D9-4409-8D0D-D5590072FFD9}">
      <text>
        <r>
          <rPr>
            <sz val="9"/>
            <color indexed="81"/>
            <rFont val="Tahoma"/>
            <family val="2"/>
          </rPr>
          <t xml:space="preserve">location
first course (auto)
sec. Course
</t>
        </r>
      </text>
    </comment>
    <comment ref="N23" authorId="2" shapeId="0" xr:uid="{EBE767F6-608E-4AEC-9293-0B60635A78E0}">
      <text>
        <r>
          <rPr>
            <sz val="9"/>
            <color indexed="81"/>
            <rFont val="Tahoma"/>
            <family val="2"/>
          </rPr>
          <t xml:space="preserve">length in meter with two digits (only digits)
first course: auto
sec. Course ###,##
</t>
        </r>
      </text>
    </comment>
    <comment ref="F33" authorId="0" shapeId="0" xr:uid="{B9F10896-F454-4F58-91E8-31F8ACFA1304}">
      <text>
        <r>
          <rPr>
            <sz val="9"/>
            <color indexed="81"/>
            <rFont val="Tahoma"/>
            <family val="2"/>
          </rPr>
          <t>a = Average  (Standard)
or
h = Higher constant
or
d = Deeper constant</t>
        </r>
      </text>
    </comment>
    <comment ref="M33" authorId="0" shapeId="0" xr:uid="{00F16FB0-3419-4250-80CF-EE0194878BDA}">
      <text>
        <r>
          <rPr>
            <sz val="9"/>
            <color indexed="81"/>
            <rFont val="Tahoma"/>
            <family val="2"/>
          </rPr>
          <t>a = Average  (Standard)
or
h = Higher constant
or
d = Deeper constant</t>
        </r>
      </text>
    </comment>
    <comment ref="G36" authorId="2" shapeId="0" xr:uid="{45D5A3D5-EC4A-4171-BCEE-F1245D2BC892}">
      <text>
        <r>
          <rPr>
            <sz val="9"/>
            <color indexed="81"/>
            <rFont val="Tahoma"/>
            <family val="2"/>
          </rPr>
          <t xml:space="preserve">list your measured points
</t>
        </r>
      </text>
    </comment>
    <comment ref="H36" authorId="2" shapeId="0" xr:uid="{6C248163-5C4F-43A0-9AD8-B085E2F9C406}">
      <text>
        <r>
          <rPr>
            <sz val="9"/>
            <color indexed="81"/>
            <rFont val="Tahoma"/>
            <family val="2"/>
          </rPr>
          <t xml:space="preserve">list first and second measurement 
</t>
        </r>
      </text>
    </comment>
    <comment ref="J36" authorId="2" shapeId="0" xr:uid="{2FA1ECEE-5A5F-429F-8D60-4300D6A39926}">
      <text>
        <r>
          <rPr>
            <sz val="9"/>
            <color indexed="81"/>
            <rFont val="Tahoma"/>
            <family val="2"/>
          </rPr>
          <t xml:space="preserve">list several sections of course
</t>
        </r>
      </text>
    </comment>
    <comment ref="K36" authorId="2" shapeId="0" xr:uid="{CFEABB85-38BA-41FC-89D3-9680842F58C6}">
      <text>
        <r>
          <rPr>
            <sz val="9"/>
            <color indexed="81"/>
            <rFont val="Tahoma"/>
            <family val="2"/>
          </rPr>
          <t>calculate first and second measurement (Counts)</t>
        </r>
      </text>
    </comment>
    <comment ref="M36" authorId="2" shapeId="0" xr:uid="{3DD2F0FE-611A-47C5-8D7B-9C75A34FFDE0}">
      <text>
        <r>
          <rPr>
            <sz val="9"/>
            <color indexed="81"/>
            <rFont val="Tahoma"/>
            <family val="2"/>
          </rPr>
          <t xml:space="preserve">valid length of section/course
</t>
        </r>
      </text>
    </comment>
    <comment ref="O36" authorId="2" shapeId="0" xr:uid="{B35DA294-99B6-462D-B999-776F93330ACA}">
      <text>
        <r>
          <rPr>
            <sz val="9"/>
            <color indexed="81"/>
            <rFont val="Tahoma"/>
            <family val="2"/>
          </rPr>
          <t>list and add measured sections to total distance
Hint:
take the lists below calculation lists</t>
        </r>
      </text>
    </comment>
    <comment ref="O88" authorId="1" shapeId="0" xr:uid="{724DCA62-2F74-4DB9-84C0-B6D24F93945D}">
      <text>
        <r>
          <rPr>
            <sz val="9"/>
            <color indexed="81"/>
            <rFont val="Tahoma"/>
            <family val="2"/>
          </rPr>
          <t>number</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Roth-KJM</author>
    <author>rothkj</author>
  </authors>
  <commentList>
    <comment ref="F3" authorId="0" shapeId="0" xr:uid="{68BB8F47-91E7-48CC-B431-F2AEF230B784}">
      <text>
        <r>
          <rPr>
            <sz val="9"/>
            <color indexed="81"/>
            <rFont val="Tahoma"/>
            <family val="2"/>
          </rPr>
          <t xml:space="preserve">list first and second measurement 
</t>
        </r>
      </text>
    </comment>
    <comment ref="I3" authorId="0" shapeId="0" xr:uid="{E307F047-84D8-4B28-8290-80E832F4EA6F}">
      <text>
        <r>
          <rPr>
            <sz val="9"/>
            <color indexed="81"/>
            <rFont val="Tahoma"/>
            <family val="2"/>
          </rPr>
          <t>calculate first and second measurement (Counts)</t>
        </r>
      </text>
    </comment>
    <comment ref="K3" authorId="0" shapeId="0" xr:uid="{FCB376CF-C01F-4922-A035-53B4B5FFEC33}">
      <text>
        <r>
          <rPr>
            <sz val="9"/>
            <color indexed="81"/>
            <rFont val="Tahoma"/>
            <family val="2"/>
          </rPr>
          <t xml:space="preserve">valid length of section/course
</t>
        </r>
      </text>
    </comment>
    <comment ref="M3" authorId="0" shapeId="0" xr:uid="{4846A363-C159-4A47-9F5C-A12B7615D9D8}">
      <text>
        <r>
          <rPr>
            <sz val="9"/>
            <color indexed="81"/>
            <rFont val="Tahoma"/>
            <family val="2"/>
          </rPr>
          <t>list and add measured sections to total distance
Hint:
take the lists below calculation lists</t>
        </r>
      </text>
    </comment>
    <comment ref="M75" authorId="1" shapeId="0" xr:uid="{D57A827F-AED2-4B46-87A9-4488783B2533}">
      <text>
        <r>
          <rPr>
            <sz val="9"/>
            <color indexed="81"/>
            <rFont val="Tahoma"/>
            <family val="2"/>
          </rPr>
          <t>number</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Roth-KJM</author>
    <author>rothkj</author>
  </authors>
  <commentList>
    <comment ref="F3" authorId="0" shapeId="0" xr:uid="{4414E302-3447-48B7-B8BE-15B2C7179300}">
      <text>
        <r>
          <rPr>
            <sz val="9"/>
            <color indexed="81"/>
            <rFont val="Tahoma"/>
            <family val="2"/>
          </rPr>
          <t xml:space="preserve">list first and second measurement 
</t>
        </r>
      </text>
    </comment>
    <comment ref="I3" authorId="0" shapeId="0" xr:uid="{49BCAB4A-57EB-4141-960A-BE94548DB7C0}">
      <text>
        <r>
          <rPr>
            <sz val="9"/>
            <color indexed="81"/>
            <rFont val="Tahoma"/>
            <family val="2"/>
          </rPr>
          <t>calculate first and second measurement (Counts)</t>
        </r>
      </text>
    </comment>
    <comment ref="K3" authorId="0" shapeId="0" xr:uid="{7FB1FFD8-6B4C-4867-A437-740E8C96F439}">
      <text>
        <r>
          <rPr>
            <sz val="9"/>
            <color indexed="81"/>
            <rFont val="Tahoma"/>
            <family val="2"/>
          </rPr>
          <t xml:space="preserve">valid length of section/course
</t>
        </r>
      </text>
    </comment>
    <comment ref="M3" authorId="0" shapeId="0" xr:uid="{E86BD9CB-681B-48A7-A1B9-28EA71153D34}">
      <text>
        <r>
          <rPr>
            <sz val="9"/>
            <color indexed="81"/>
            <rFont val="Tahoma"/>
            <family val="2"/>
          </rPr>
          <t>list and add measured sections to total distance
Hint:
take the lists below calculation lists</t>
        </r>
      </text>
    </comment>
    <comment ref="M75" authorId="1" shapeId="0" xr:uid="{8B3DDB0C-3F77-4355-B320-0678A58A2CF7}">
      <text>
        <r>
          <rPr>
            <sz val="9"/>
            <color indexed="81"/>
            <rFont val="Tahoma"/>
            <family val="2"/>
          </rPr>
          <t>number</t>
        </r>
      </text>
    </comment>
  </commentList>
</comments>
</file>

<file path=xl/sharedStrings.xml><?xml version="1.0" encoding="utf-8"?>
<sst xmlns="http://schemas.openxmlformats.org/spreadsheetml/2006/main" count="447" uniqueCount="156">
  <si>
    <t>MP</t>
  </si>
  <si>
    <t>BMI</t>
  </si>
  <si>
    <t>COURSE MEASUREMENT DATA SHEET</t>
  </si>
  <si>
    <t>Temperature:</t>
  </si>
  <si>
    <t>Location:</t>
  </si>
  <si>
    <t>Difference</t>
  </si>
  <si>
    <t>Description and place of measured points</t>
  </si>
  <si>
    <t>Reading 1</t>
  </si>
  <si>
    <t>Reading 2</t>
  </si>
  <si>
    <t>Evaluation (continuation)</t>
  </si>
  <si>
    <t>Time:</t>
  </si>
  <si>
    <t>Average:</t>
  </si>
  <si>
    <t>Temperature correction factor:</t>
  </si>
  <si>
    <t>Formula of temperature correction:</t>
  </si>
  <si>
    <t>f = 1 + (0.0000116 x (mean temperature during measurement [°C] - 20°C)</t>
  </si>
  <si>
    <t>Steel tape:</t>
  </si>
  <si>
    <t>Manufactor:</t>
  </si>
  <si>
    <t>Measurement:</t>
  </si>
  <si>
    <t>Temporary result of straight length:</t>
  </si>
  <si>
    <t>Temperature adjustment:</t>
  </si>
  <si>
    <t>Difference between #1 #2:</t>
  </si>
  <si>
    <t>Length of calibration course:</t>
  </si>
  <si>
    <t>Adjustment for rounded calibration course:</t>
  </si>
  <si>
    <t>Temperature at the close of measurement:</t>
  </si>
  <si>
    <t>Temperature start with measurement:</t>
  </si>
  <si>
    <t>MP → MP</t>
  </si>
  <si>
    <t>Measurement in analogy to World Athletics competition &amp; technical rules</t>
  </si>
  <si>
    <t>Length (m):</t>
  </si>
  <si>
    <t>Length of calibration course (rounded):</t>
  </si>
  <si>
    <t>Difference 1</t>
  </si>
  <si>
    <t>Difference 2</t>
  </si>
  <si>
    <t>a</t>
  </si>
  <si>
    <t>Length:</t>
  </si>
  <si>
    <t>Prevention (+0,1%)</t>
  </si>
  <si>
    <t>Counts / km</t>
  </si>
  <si>
    <t>Counter unit reading</t>
  </si>
  <si>
    <t>without security-factor</t>
  </si>
  <si>
    <t>Counter reading (C)</t>
  </si>
  <si>
    <t>Evaluation (C)</t>
  </si>
  <si>
    <t>Reading M 1</t>
  </si>
  <si>
    <t>Reading M 2</t>
  </si>
  <si>
    <t>Diff M 1</t>
  </si>
  <si>
    <t>Diff M 2</t>
  </si>
  <si>
    <t>WA-AIMS Measurer [Grade A]:</t>
  </si>
  <si>
    <t>WA-AIMS Measurer 1 [Grade A]:</t>
  </si>
  <si>
    <t>Calibration course:</t>
  </si>
  <si>
    <t>x</t>
  </si>
  <si>
    <t>maximum permissible ( x segmants + 1 cm):</t>
  </si>
  <si>
    <t>Notification:</t>
  </si>
  <si>
    <t>Measurement of calibration course with steeltape</t>
  </si>
  <si>
    <t>Here, by removing the sheet protection, an image/graphic of the calibration section can be inserted via "Insert" "Insert Images".</t>
  </si>
  <si>
    <t>Resizing possible up to the bottom of the page. (Text can be deleted)</t>
  </si>
  <si>
    <t>Ride</t>
  </si>
  <si>
    <t>Reading</t>
  </si>
  <si>
    <t>START</t>
  </si>
  <si>
    <t>End 1</t>
  </si>
  <si>
    <t>End 2</t>
  </si>
  <si>
    <t>End 3</t>
  </si>
  <si>
    <t>End 4</t>
  </si>
  <si>
    <t>Traction:</t>
  </si>
  <si>
    <t>First evaluation:</t>
  </si>
  <si>
    <t>First measurement - segments:</t>
  </si>
  <si>
    <t>Second measurement - segments:</t>
  </si>
  <si>
    <t>First interim result:</t>
  </si>
  <si>
    <t>Second interim result:</t>
  </si>
  <si>
    <t>Second measurement-last segment:</t>
  </si>
  <si>
    <t>First measurement-last segment:</t>
  </si>
  <si>
    <t>Second evaluation:</t>
  </si>
  <si>
    <t>Country:</t>
  </si>
  <si>
    <t>Contact:</t>
  </si>
  <si>
    <t>Reason:</t>
  </si>
  <si>
    <t>Common details</t>
  </si>
  <si>
    <t>Name of event:</t>
  </si>
  <si>
    <t>Start:</t>
  </si>
  <si>
    <t>Finish:</t>
  </si>
  <si>
    <t>Please join this request to the complete report of measurement (select colored areas with TAB key • no information = blank key)</t>
  </si>
  <si>
    <t>Date of report:</t>
  </si>
  <si>
    <t>Calibration course / Evaluation / Description of course / Sketches &amp; Maps</t>
  </si>
  <si>
    <t>Course measurer:</t>
  </si>
  <si>
    <t>Notice - Author:</t>
  </si>
  <si>
    <t>manufactured by: German Community Road Course Measurer [GCRCM]</t>
  </si>
  <si>
    <t xml:space="preserve">Page </t>
  </si>
  <si>
    <t>The road course measurement and report were carried out and prepared within the framework of the obligation to take special care in accordance with the globally applicable standards for measurement method "shortest possible route" (SPR) and "International Competition Rules" (IWR). However, the responsible road course measurer and all downstream organizational bodies do not assume any personal liability in the event of possible deviations from the course, or if the event does not take place on the competition corridor as shown in measurement report.</t>
  </si>
  <si>
    <t>Table of contents:</t>
  </si>
  <si>
    <t>Standard specification of steel tape</t>
  </si>
  <si>
    <t>Date of measurement:</t>
  </si>
  <si>
    <t>Calibration course can adjust to rounded length in the range of decimeter. Measurement with steeltape or foot rule (control!).</t>
  </si>
  <si>
    <t>steel tape</t>
  </si>
  <si>
    <t>WA-AIMS Measurer 2 [Grade A]:</t>
  </si>
  <si>
    <t>Finish constant/km</t>
  </si>
  <si>
    <t>Working constant/km</t>
  </si>
  <si>
    <t>Course (m)</t>
  </si>
  <si>
    <t>Calculation</t>
  </si>
  <si>
    <t>Length 1 (m)</t>
  </si>
  <si>
    <t>Length 2 (m)</t>
  </si>
  <si>
    <t>Cumulative length</t>
  </si>
  <si>
    <t>Diff 1</t>
  </si>
  <si>
    <t>Diff 2</t>
  </si>
  <si>
    <t>Working constant 1/km</t>
  </si>
  <si>
    <t>Working constant 2/km</t>
  </si>
  <si>
    <t>Finish constant 2/km</t>
  </si>
  <si>
    <t>Finish constant 1/km</t>
  </si>
  <si>
    <t>Course measurer 2:</t>
  </si>
  <si>
    <t xml:space="preserve">Type of course: </t>
  </si>
  <si>
    <t>WA/AIMS:</t>
  </si>
  <si>
    <t>MP→MP</t>
  </si>
  <si>
    <t>(nom de l’épreuve)</t>
  </si>
  <si>
    <t>(Date de l’épreuve)</t>
  </si>
  <si>
    <t>(Ville)</t>
  </si>
  <si>
    <t>(Pays)</t>
  </si>
  <si>
    <t>(Directeur de course)</t>
  </si>
  <si>
    <t>(Raison du mesurage)</t>
  </si>
  <si>
    <t>(distance à vol d’oiseau entre le départ et l’arrivée)</t>
  </si>
  <si>
    <t>(dénivelé différentiel)</t>
  </si>
  <si>
    <t>(plat, différent, montagneux)</t>
  </si>
  <si>
    <t>(Format du parcours)</t>
  </si>
  <si>
    <t>Method:</t>
  </si>
  <si>
    <t>Calibration course 1/2:</t>
  </si>
  <si>
    <t>MEASUREMENT REPORT</t>
  </si>
  <si>
    <t>APPLICATION FOR CERTIFICATION OF A ROAD COURSE</t>
  </si>
  <si>
    <t>Race date:</t>
  </si>
  <si>
    <t>City/Town:</t>
  </si>
  <si>
    <t>Race directior:</t>
  </si>
  <si>
    <t>Advertised race distances [m]:</t>
  </si>
  <si>
    <t>Elevation above sea level [m]</t>
  </si>
  <si>
    <t>(IWR CR 31.21.2 • % of course distance)</t>
  </si>
  <si>
    <t>(IWR CR 31.21.3 • Elevation change +- m/km)</t>
  </si>
  <si>
    <t>Distance, in a straight line, between start and finish [m]:</t>
  </si>
  <si>
    <t>Type of terrain:</t>
  </si>
  <si>
    <t>Date of measurements:</t>
  </si>
  <si>
    <t>Number of measurements:</t>
  </si>
  <si>
    <t>Two</t>
  </si>
  <si>
    <t>Notice to courses:</t>
  </si>
  <si>
    <t>The course shall be measured along the shortest possible route that an athlete could follow within the section of the road permitted for use in the race.</t>
  </si>
  <si>
    <t>(voir détails ci-dessous « Aperçu de la procédure de mesure - Description du cours »)</t>
  </si>
  <si>
    <t>BICYCLE CALIBRATION DATA SHEET</t>
  </si>
  <si>
    <t>PRE-CALIBRATION:</t>
  </si>
  <si>
    <t>POST-CALIBRATION:</t>
  </si>
  <si>
    <t>Time of day:</t>
  </si>
  <si>
    <t>Pre average count</t>
  </si>
  <si>
    <t>Post average count</t>
  </si>
  <si>
    <t>Constant of the day:</t>
  </si>
  <si>
    <t>Measured point</t>
  </si>
  <si>
    <t>Counter reading</t>
  </si>
  <si>
    <t>Cumulative counts</t>
  </si>
  <si>
    <t>Cumulative distance</t>
  </si>
  <si>
    <t>Distance</t>
  </si>
  <si>
    <t>Measurement in analogy to WA competition &amp; technical rules</t>
  </si>
  <si>
    <t>BICYCLE CALIBRATION DATA SHEET (TWO MEASURERS)</t>
  </si>
  <si>
    <t>Measurer 1 - PRE-CALIBRATION:</t>
  </si>
  <si>
    <t>Measurer 2 - PRE-CALIBRATION:</t>
  </si>
  <si>
    <t>Measurer 1 - POST-CALIBRATION:</t>
  </si>
  <si>
    <t>Measurer 2 - POST-CALIBRATION:</t>
  </si>
  <si>
    <t>Constant of the day - Meas 1:</t>
  </si>
  <si>
    <t>Constant of the day - Meas 2:</t>
  </si>
  <si>
    <t>without security-factor: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</si>
</sst>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0.0"/>
    <numFmt numFmtId="165" formatCode="0\ &quot;°C&quot;"/>
    <numFmt numFmtId="166" formatCode="#,##0.0"/>
    <numFmt numFmtId="167" formatCode="0.0\ &quot;cm&quot;"/>
    <numFmt numFmtId="168" formatCode="#,##0.00\ &quot;m&quot;"/>
    <numFmt numFmtId="169" formatCode="0.0\ &quot;°C&quot;"/>
    <numFmt numFmtId="170" formatCode="0\ &quot;N&quot;"/>
    <numFmt numFmtId="171" formatCode="0.0000000"/>
    <numFmt numFmtId="172" formatCode="##,##0.000\ &quot;m&quot;"/>
    <numFmt numFmtId="173" formatCode="#,##0.0\ &quot;cm&quot;;[Red]\-#,##0.0\ &quot;cm&quot;"/>
    <numFmt numFmtId="174" formatCode="yyyy\-mm\-dd;@"/>
    <numFmt numFmtId="175" formatCode="[$-409]h:mm\ AM/PM;@"/>
    <numFmt numFmtId="176" formatCode="&quot;Page&quot;\ 0"/>
    <numFmt numFmtId="177" formatCode="0.0\ &quot;m&quot;"/>
    <numFmt numFmtId="178" formatCode="0.00\ &quot;m&quot;"/>
    <numFmt numFmtId="179" formatCode="#,##0\ &quot;m&quot;"/>
    <numFmt numFmtId="180" formatCode="0\ &quot;m&quot;"/>
    <numFmt numFmtId="181" formatCode="0.0\ &quot;m/km&quot;"/>
    <numFmt numFmtId="182" formatCode="#,###.##0\ &quot;m&quot;"/>
  </numFmts>
  <fonts count="61" x14ac:knownFonts="1">
    <font>
      <sz val="11"/>
      <color theme="1"/>
      <name val="Calibri"/>
      <family val="2"/>
      <scheme val="minor"/>
    </font>
    <font>
      <sz val="11"/>
      <color theme="1"/>
      <name val="Calibri"/>
      <family val="2"/>
      <scheme val="minor"/>
    </font>
    <font>
      <sz val="10"/>
      <name val="Arial"/>
      <family val="2"/>
    </font>
    <font>
      <i/>
      <sz val="10"/>
      <name val="Arial"/>
      <family val="2"/>
    </font>
    <font>
      <b/>
      <sz val="10"/>
      <name val="Arial"/>
      <family val="2"/>
    </font>
    <font>
      <sz val="9"/>
      <name val="Arial"/>
      <family val="2"/>
    </font>
    <font>
      <sz val="9"/>
      <color indexed="81"/>
      <name val="Tahoma"/>
      <family val="2"/>
    </font>
    <font>
      <i/>
      <sz val="9"/>
      <name val="Arial"/>
      <family val="2"/>
    </font>
    <font>
      <sz val="11"/>
      <color theme="1"/>
      <name val="Arial Narrow"/>
      <family val="2"/>
    </font>
    <font>
      <b/>
      <sz val="14"/>
      <name val="Arial Narrow"/>
      <family val="2"/>
    </font>
    <font>
      <sz val="10"/>
      <color theme="1"/>
      <name val="Arial Narrow"/>
      <family val="2"/>
    </font>
    <font>
      <sz val="9"/>
      <name val="Arial Narrow"/>
      <family val="2"/>
    </font>
    <font>
      <sz val="8"/>
      <color theme="1"/>
      <name val="Arial Narrow"/>
      <family val="2"/>
    </font>
    <font>
      <b/>
      <i/>
      <u/>
      <sz val="11"/>
      <name val="Arial Narrow"/>
      <family val="2"/>
    </font>
    <font>
      <b/>
      <i/>
      <sz val="11"/>
      <name val="Arial Narrow"/>
      <family val="2"/>
    </font>
    <font>
      <sz val="9"/>
      <color indexed="81"/>
      <name val="Segoe UI"/>
      <family val="2"/>
    </font>
    <font>
      <sz val="11"/>
      <color theme="1"/>
      <name val="Arial"/>
      <family val="2"/>
    </font>
    <font>
      <b/>
      <sz val="14"/>
      <name val="Arial"/>
      <family val="2"/>
    </font>
    <font>
      <b/>
      <sz val="12"/>
      <name val="Arial"/>
      <family val="2"/>
    </font>
    <font>
      <b/>
      <sz val="11"/>
      <name val="Arial"/>
      <family val="2"/>
    </font>
    <font>
      <sz val="11"/>
      <name val="Arial"/>
      <family val="2"/>
    </font>
    <font>
      <sz val="10"/>
      <color theme="1"/>
      <name val="Arial"/>
      <family val="2"/>
    </font>
    <font>
      <i/>
      <u/>
      <sz val="10"/>
      <name val="Arial"/>
      <family val="2"/>
    </font>
    <font>
      <i/>
      <sz val="9"/>
      <color theme="3"/>
      <name val="Arial"/>
      <family val="2"/>
    </font>
    <font>
      <i/>
      <sz val="10"/>
      <color rgb="FFFF0000"/>
      <name val="Arial"/>
      <family val="2"/>
    </font>
    <font>
      <b/>
      <i/>
      <u/>
      <sz val="10"/>
      <name val="Arial"/>
      <family val="2"/>
    </font>
    <font>
      <i/>
      <sz val="10"/>
      <color theme="3"/>
      <name val="Arial"/>
      <family val="2"/>
    </font>
    <font>
      <i/>
      <sz val="10"/>
      <color theme="1"/>
      <name val="Arial"/>
      <family val="2"/>
    </font>
    <font>
      <i/>
      <sz val="11"/>
      <name val="Arial"/>
      <family val="2"/>
    </font>
    <font>
      <i/>
      <sz val="12"/>
      <color theme="1"/>
      <name val="Arial"/>
      <family val="2"/>
    </font>
    <font>
      <b/>
      <sz val="11"/>
      <color theme="1"/>
      <name val="Arial"/>
      <family val="2"/>
    </font>
    <font>
      <u/>
      <sz val="9"/>
      <name val="Arial"/>
      <family val="2"/>
    </font>
    <font>
      <u/>
      <sz val="10"/>
      <color theme="1"/>
      <name val="Arial"/>
      <family val="2"/>
    </font>
    <font>
      <sz val="11"/>
      <color rgb="FF000000"/>
      <name val="Calibri"/>
      <family val="2"/>
      <charset val="1"/>
    </font>
    <font>
      <sz val="11"/>
      <color rgb="FF000000"/>
      <name val="Arial"/>
      <family val="2"/>
    </font>
    <font>
      <b/>
      <sz val="24"/>
      <color rgb="FF000000"/>
      <name val="Arial"/>
      <family val="2"/>
    </font>
    <font>
      <b/>
      <sz val="12"/>
      <color rgb="FF000000"/>
      <name val="Arial"/>
      <family val="2"/>
    </font>
    <font>
      <b/>
      <sz val="11"/>
      <color rgb="FF000000"/>
      <name val="Arial"/>
      <family val="2"/>
    </font>
    <font>
      <sz val="10"/>
      <color rgb="FF000000"/>
      <name val="Arial"/>
      <family val="2"/>
    </font>
    <font>
      <sz val="9"/>
      <color rgb="FF000000"/>
      <name val="Arial"/>
      <family val="2"/>
    </font>
    <font>
      <sz val="12"/>
      <color rgb="FF000000"/>
      <name val="Arial"/>
      <family val="2"/>
    </font>
    <font>
      <b/>
      <sz val="10"/>
      <color rgb="FF000000"/>
      <name val="Arial"/>
      <family val="2"/>
    </font>
    <font>
      <b/>
      <sz val="14"/>
      <color rgb="FF000000"/>
      <name val="Arial"/>
      <family val="2"/>
    </font>
    <font>
      <i/>
      <sz val="10"/>
      <color rgb="FF000000"/>
      <name val="Arial"/>
      <family val="2"/>
    </font>
    <font>
      <sz val="4"/>
      <color rgb="FF000000"/>
      <name val="Arial"/>
      <family val="2"/>
    </font>
    <font>
      <b/>
      <sz val="20"/>
      <color rgb="FF000000"/>
      <name val="Arial"/>
      <family val="2"/>
    </font>
    <font>
      <sz val="12"/>
      <name val="Arial"/>
      <family val="2"/>
    </font>
    <font>
      <sz val="12"/>
      <color theme="1"/>
      <name val="Arial"/>
      <family val="2"/>
    </font>
    <font>
      <u/>
      <sz val="12"/>
      <color theme="1"/>
      <name val="Arial"/>
      <family val="2"/>
    </font>
    <font>
      <u/>
      <sz val="12"/>
      <name val="Arial"/>
      <family val="2"/>
    </font>
    <font>
      <i/>
      <sz val="12"/>
      <name val="Arial"/>
      <family val="2"/>
    </font>
    <font>
      <b/>
      <i/>
      <sz val="12"/>
      <name val="Arial"/>
      <family val="2"/>
    </font>
    <font>
      <i/>
      <sz val="12"/>
      <color indexed="8"/>
      <name val="Arial"/>
      <family val="2"/>
    </font>
    <font>
      <i/>
      <sz val="12"/>
      <color rgb="FFFF0000"/>
      <name val="Arial"/>
      <family val="2"/>
    </font>
    <font>
      <b/>
      <sz val="12"/>
      <color theme="1"/>
      <name val="Arial"/>
      <family val="2"/>
    </font>
    <font>
      <b/>
      <sz val="12"/>
      <color rgb="FFFF0000"/>
      <name val="Arial"/>
      <family val="2"/>
    </font>
    <font>
      <b/>
      <u/>
      <sz val="12"/>
      <name val="Arial"/>
      <family val="2"/>
    </font>
    <font>
      <i/>
      <u/>
      <sz val="12"/>
      <name val="Arial"/>
      <family val="2"/>
    </font>
    <font>
      <sz val="12"/>
      <color indexed="8"/>
      <name val="Arial"/>
      <family val="2"/>
    </font>
    <font>
      <i/>
      <sz val="9"/>
      <color theme="1"/>
      <name val="Arial"/>
      <family val="2"/>
    </font>
    <font>
      <u/>
      <sz val="11"/>
      <name val="Arial"/>
      <family val="2"/>
    </font>
  </fonts>
  <fills count="3">
    <fill>
      <patternFill patternType="none"/>
    </fill>
    <fill>
      <patternFill patternType="gray125"/>
    </fill>
    <fill>
      <patternFill patternType="solid">
        <fgColor theme="4" tint="0.79998168889431442"/>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s>
  <cellStyleXfs count="7">
    <xf numFmtId="0" fontId="0" fillId="0" borderId="0"/>
    <xf numFmtId="0" fontId="2" fillId="0" borderId="0"/>
    <xf numFmtId="0" fontId="2" fillId="0" borderId="0"/>
    <xf numFmtId="0" fontId="1" fillId="0" borderId="0"/>
    <xf numFmtId="0" fontId="1" fillId="0" borderId="0"/>
    <xf numFmtId="44" fontId="2" fillId="0" borderId="0" applyFont="0" applyFill="0" applyBorder="0" applyAlignment="0" applyProtection="0"/>
    <xf numFmtId="0" fontId="33" fillId="0" borderId="0"/>
  </cellStyleXfs>
  <cellXfs count="300">
    <xf numFmtId="0" fontId="0" fillId="0" borderId="0" xfId="0"/>
    <xf numFmtId="0" fontId="8" fillId="0" borderId="0" xfId="0" applyFont="1"/>
    <xf numFmtId="0" fontId="8" fillId="0" borderId="0" xfId="0" applyFont="1" applyAlignment="1">
      <alignment horizontal="right"/>
    </xf>
    <xf numFmtId="0" fontId="9" fillId="0" borderId="0" xfId="0" applyFont="1" applyAlignment="1">
      <alignment vertical="center"/>
    </xf>
    <xf numFmtId="0" fontId="10" fillId="0" borderId="0" xfId="0" applyFont="1" applyAlignment="1">
      <alignment horizontal="right"/>
    </xf>
    <xf numFmtId="0" fontId="10" fillId="0" borderId="0" xfId="0" applyFont="1"/>
    <xf numFmtId="0" fontId="10" fillId="0" borderId="0" xfId="0" applyFont="1" applyAlignment="1">
      <alignment vertical="center"/>
    </xf>
    <xf numFmtId="0" fontId="12" fillId="0" borderId="0" xfId="0" applyFont="1"/>
    <xf numFmtId="0" fontId="13" fillId="0" borderId="0" xfId="0" applyFont="1" applyAlignment="1">
      <alignment horizontal="right" vertical="center"/>
    </xf>
    <xf numFmtId="0" fontId="8" fillId="0" borderId="0" xfId="0" applyFont="1" applyAlignment="1">
      <alignment vertical="center"/>
    </xf>
    <xf numFmtId="0" fontId="11" fillId="0" borderId="0" xfId="0" applyFont="1" applyAlignment="1">
      <alignment vertical="center"/>
    </xf>
    <xf numFmtId="177" fontId="8" fillId="0" borderId="0" xfId="0" applyNumberFormat="1" applyFont="1"/>
    <xf numFmtId="177" fontId="10" fillId="0" borderId="0" xfId="0" applyNumberFormat="1" applyFont="1"/>
    <xf numFmtId="177" fontId="8" fillId="0" borderId="0" xfId="0" applyNumberFormat="1" applyFont="1" applyAlignment="1">
      <alignment horizontal="right"/>
    </xf>
    <xf numFmtId="177" fontId="10" fillId="0" borderId="0" xfId="0" applyNumberFormat="1" applyFont="1" applyAlignment="1">
      <alignment horizontal="right"/>
    </xf>
    <xf numFmtId="166" fontId="14" fillId="0" borderId="0" xfId="0" applyNumberFormat="1" applyFont="1" applyAlignment="1">
      <alignment vertical="center"/>
    </xf>
    <xf numFmtId="0" fontId="8" fillId="0" borderId="0" xfId="0" applyFont="1" applyAlignment="1">
      <alignment horizontal="right" vertical="center"/>
    </xf>
    <xf numFmtId="0" fontId="8" fillId="0" borderId="3" xfId="0" applyFont="1" applyBorder="1" applyAlignment="1">
      <alignment vertical="center"/>
    </xf>
    <xf numFmtId="0" fontId="8" fillId="0" borderId="3" xfId="0" applyFont="1" applyBorder="1" applyAlignment="1">
      <alignment horizontal="right" vertical="center"/>
    </xf>
    <xf numFmtId="0" fontId="10" fillId="0" borderId="0" xfId="0" applyFont="1" applyAlignment="1">
      <alignment horizontal="right" vertical="center"/>
    </xf>
    <xf numFmtId="0" fontId="16" fillId="0" borderId="0" xfId="0" applyFont="1" applyAlignment="1">
      <alignment vertical="center"/>
    </xf>
    <xf numFmtId="0" fontId="17" fillId="0" borderId="0" xfId="0" applyFont="1" applyAlignment="1">
      <alignment vertical="center"/>
    </xf>
    <xf numFmtId="0" fontId="18" fillId="0" borderId="0" xfId="0" applyFont="1" applyAlignment="1">
      <alignment vertical="center"/>
    </xf>
    <xf numFmtId="0" fontId="4" fillId="0" borderId="0" xfId="0" applyFont="1" applyAlignment="1">
      <alignment vertical="center"/>
    </xf>
    <xf numFmtId="0" fontId="20" fillId="0" borderId="0" xfId="0" applyFont="1" applyAlignment="1">
      <alignment horizontal="left" vertical="center"/>
    </xf>
    <xf numFmtId="49" fontId="4" fillId="0" borderId="0" xfId="0" applyNumberFormat="1" applyFont="1" applyAlignment="1">
      <alignment vertical="center"/>
    </xf>
    <xf numFmtId="0" fontId="21" fillId="0" borderId="0" xfId="0" applyFont="1" applyAlignment="1">
      <alignment vertical="center"/>
    </xf>
    <xf numFmtId="0" fontId="4" fillId="0" borderId="0" xfId="0" applyFont="1" applyAlignment="1">
      <alignment horizontal="left" vertical="center"/>
    </xf>
    <xf numFmtId="49" fontId="4" fillId="0" borderId="0" xfId="0" applyNumberFormat="1" applyFont="1" applyAlignment="1">
      <alignment horizontal="right" vertical="center"/>
    </xf>
    <xf numFmtId="0" fontId="21" fillId="0" borderId="0" xfId="0" applyFont="1" applyAlignment="1">
      <alignment horizontal="right" vertical="center"/>
    </xf>
    <xf numFmtId="0" fontId="2" fillId="0" borderId="0" xfId="0" applyFont="1" applyAlignment="1">
      <alignment vertical="center"/>
    </xf>
    <xf numFmtId="174" fontId="2" fillId="0" borderId="0" xfId="3" applyNumberFormat="1" applyFont="1" applyAlignment="1">
      <alignment horizontal="left" vertical="center"/>
    </xf>
    <xf numFmtId="0" fontId="20" fillId="0" borderId="13" xfId="0" applyFont="1" applyBorder="1" applyAlignment="1" applyProtection="1">
      <alignment horizontal="center" vertical="center"/>
      <protection locked="0"/>
    </xf>
    <xf numFmtId="0" fontId="5" fillId="0" borderId="0" xfId="0" applyFont="1" applyAlignment="1">
      <alignment horizontal="center" vertical="center"/>
    </xf>
    <xf numFmtId="0" fontId="3" fillId="0" borderId="0" xfId="0" applyFont="1" applyAlignment="1">
      <alignment vertical="center"/>
    </xf>
    <xf numFmtId="166" fontId="3" fillId="0" borderId="0" xfId="0" applyNumberFormat="1" applyFont="1" applyAlignment="1">
      <alignment vertical="center"/>
    </xf>
    <xf numFmtId="0" fontId="22" fillId="0" borderId="0" xfId="0" applyFont="1" applyAlignment="1">
      <alignment horizontal="right" vertical="center"/>
    </xf>
    <xf numFmtId="0" fontId="23" fillId="0" borderId="0" xfId="0" applyFont="1" applyAlignment="1">
      <alignment horizontal="right" vertical="center"/>
    </xf>
    <xf numFmtId="176" fontId="2" fillId="0" borderId="0" xfId="3" applyNumberFormat="1" applyFont="1" applyAlignment="1" applyProtection="1">
      <alignment horizontal="right" vertical="center"/>
      <protection locked="0"/>
    </xf>
    <xf numFmtId="0" fontId="21" fillId="0" borderId="3" xfId="0" applyFont="1" applyBorder="1" applyAlignment="1">
      <alignment vertical="center"/>
    </xf>
    <xf numFmtId="0" fontId="21" fillId="0" borderId="3" xfId="0" applyFont="1" applyBorder="1" applyAlignment="1">
      <alignment horizontal="right" vertical="center"/>
    </xf>
    <xf numFmtId="0" fontId="2" fillId="0" borderId="0" xfId="0" applyFont="1" applyAlignment="1">
      <alignment horizontal="left" vertical="center"/>
    </xf>
    <xf numFmtId="0" fontId="21" fillId="0" borderId="0" xfId="3" applyFont="1" applyAlignment="1">
      <alignment vertical="center"/>
    </xf>
    <xf numFmtId="167" fontId="3" fillId="0" borderId="0" xfId="0" applyNumberFormat="1" applyFont="1" applyAlignment="1">
      <alignment horizontal="right" vertical="center"/>
    </xf>
    <xf numFmtId="0" fontId="2" fillId="0" borderId="0" xfId="0" applyFont="1" applyAlignment="1">
      <alignment horizontal="center" vertical="center"/>
    </xf>
    <xf numFmtId="0" fontId="25" fillId="0" borderId="0" xfId="0" applyFont="1" applyAlignment="1">
      <alignment vertical="center"/>
    </xf>
    <xf numFmtId="0" fontId="26" fillId="0" borderId="0" xfId="0" applyFont="1" applyAlignment="1">
      <alignment horizontal="right" vertical="center"/>
    </xf>
    <xf numFmtId="167" fontId="24" fillId="0" borderId="0" xfId="0" applyNumberFormat="1" applyFont="1" applyAlignment="1">
      <alignment vertical="center"/>
    </xf>
    <xf numFmtId="0" fontId="4" fillId="0" borderId="9" xfId="0" applyFont="1" applyBorder="1" applyAlignment="1" applyProtection="1">
      <alignment horizontal="center" vertical="center" wrapText="1"/>
      <protection locked="0"/>
    </xf>
    <xf numFmtId="0" fontId="4" fillId="0" borderId="0" xfId="0" applyFont="1" applyAlignment="1">
      <alignment horizontal="right" vertical="center"/>
    </xf>
    <xf numFmtId="0" fontId="16" fillId="0" borderId="0" xfId="0" applyFont="1"/>
    <xf numFmtId="0" fontId="16" fillId="0" borderId="0" xfId="0" applyFont="1" applyAlignment="1">
      <alignment horizontal="right"/>
    </xf>
    <xf numFmtId="0" fontId="19" fillId="0" borderId="0" xfId="0" applyFont="1" applyAlignment="1">
      <alignment vertical="center"/>
    </xf>
    <xf numFmtId="0" fontId="16" fillId="0" borderId="3" xfId="0" applyFont="1" applyBorder="1"/>
    <xf numFmtId="0" fontId="16" fillId="0" borderId="3" xfId="0" applyFont="1" applyBorder="1" applyAlignment="1">
      <alignment horizontal="right"/>
    </xf>
    <xf numFmtId="0" fontId="20" fillId="0" borderId="0" xfId="0" applyFont="1" applyAlignment="1">
      <alignment horizontal="left"/>
    </xf>
    <xf numFmtId="0" fontId="20" fillId="0" borderId="0" xfId="0" applyFont="1" applyAlignment="1">
      <alignment horizontal="center"/>
    </xf>
    <xf numFmtId="0" fontId="20" fillId="0" borderId="0" xfId="0" applyFont="1" applyAlignment="1">
      <alignment horizontal="center" vertical="center"/>
    </xf>
    <xf numFmtId="0" fontId="19" fillId="0" borderId="0" xfId="1" applyFont="1" applyAlignment="1">
      <alignment vertical="center"/>
    </xf>
    <xf numFmtId="0" fontId="19" fillId="0" borderId="3" xfId="1" applyFont="1" applyBorder="1" applyAlignment="1">
      <alignment vertical="center"/>
    </xf>
    <xf numFmtId="0" fontId="20" fillId="0" borderId="3" xfId="0" applyFont="1" applyBorder="1" applyAlignment="1">
      <alignment horizontal="left" vertical="center"/>
    </xf>
    <xf numFmtId="0" fontId="20" fillId="0" borderId="3" xfId="0" applyFont="1" applyBorder="1" applyAlignment="1">
      <alignment horizontal="center" vertical="center"/>
    </xf>
    <xf numFmtId="0" fontId="20" fillId="0" borderId="3" xfId="0" applyFont="1" applyBorder="1" applyAlignment="1">
      <alignment horizontal="center"/>
    </xf>
    <xf numFmtId="0" fontId="29" fillId="0" borderId="0" xfId="3" applyFont="1" applyAlignment="1">
      <alignment vertical="center"/>
    </xf>
    <xf numFmtId="0" fontId="3" fillId="0" borderId="0" xfId="0" applyFont="1" applyAlignment="1">
      <alignment horizontal="left"/>
    </xf>
    <xf numFmtId="0" fontId="19" fillId="0" borderId="0" xfId="0" applyFont="1" applyAlignment="1">
      <alignment horizontal="left"/>
    </xf>
    <xf numFmtId="0" fontId="2" fillId="0" borderId="0" xfId="0" applyFont="1"/>
    <xf numFmtId="0" fontId="21" fillId="0" borderId="0" xfId="0" applyFont="1" applyAlignment="1">
      <alignment horizontal="right"/>
    </xf>
    <xf numFmtId="0" fontId="7" fillId="0" borderId="0" xfId="3" applyFont="1" applyAlignment="1">
      <alignment horizontal="right" vertical="center"/>
    </xf>
    <xf numFmtId="0" fontId="5" fillId="0" borderId="0" xfId="1" applyFont="1" applyAlignment="1">
      <alignment horizontal="left" vertical="center"/>
    </xf>
    <xf numFmtId="0" fontId="31" fillId="0" borderId="0" xfId="0" applyFont="1" applyAlignment="1">
      <alignment vertical="center"/>
    </xf>
    <xf numFmtId="0" fontId="32" fillId="0" borderId="0" xfId="0" applyFont="1" applyAlignment="1">
      <alignment horizontal="left" vertical="center"/>
    </xf>
    <xf numFmtId="165" fontId="5" fillId="0" borderId="0" xfId="3" applyNumberFormat="1" applyFont="1" applyAlignment="1">
      <alignment horizontal="left" vertical="center"/>
    </xf>
    <xf numFmtId="175" fontId="5" fillId="0" borderId="0" xfId="3" applyNumberFormat="1" applyFont="1" applyAlignment="1">
      <alignment horizontal="left" vertical="center"/>
    </xf>
    <xf numFmtId="0" fontId="2" fillId="0" borderId="3" xfId="0" applyFont="1" applyBorder="1" applyAlignment="1">
      <alignment vertical="center"/>
    </xf>
    <xf numFmtId="0" fontId="34" fillId="0" borderId="0" xfId="6" applyFont="1" applyAlignment="1">
      <alignment horizontal="left" vertical="center"/>
    </xf>
    <xf numFmtId="0" fontId="34" fillId="0" borderId="0" xfId="6" applyFont="1" applyAlignment="1">
      <alignment horizontal="center" vertical="center"/>
    </xf>
    <xf numFmtId="0" fontId="39" fillId="0" borderId="0" xfId="6" applyFont="1" applyAlignment="1">
      <alignment vertical="center"/>
    </xf>
    <xf numFmtId="0" fontId="37" fillId="0" borderId="0" xfId="6" applyFont="1" applyAlignment="1">
      <alignment horizontal="left" vertical="center"/>
    </xf>
    <xf numFmtId="0" fontId="34" fillId="0" borderId="3" xfId="6" applyFont="1" applyBorder="1" applyAlignment="1">
      <alignment horizontal="left" vertical="center"/>
    </xf>
    <xf numFmtId="0" fontId="34" fillId="0" borderId="3" xfId="6" applyFont="1" applyBorder="1" applyAlignment="1">
      <alignment horizontal="center" vertical="center"/>
    </xf>
    <xf numFmtId="0" fontId="36" fillId="0" borderId="0" xfId="6" applyFont="1" applyAlignment="1">
      <alignment horizontal="left" vertical="center"/>
    </xf>
    <xf numFmtId="0" fontId="40" fillId="0" borderId="0" xfId="6" applyFont="1" applyAlignment="1">
      <alignment horizontal="center" vertical="center"/>
    </xf>
    <xf numFmtId="0" fontId="36" fillId="2" borderId="0" xfId="6" applyFont="1" applyFill="1" applyAlignment="1" applyProtection="1">
      <alignment horizontal="left" vertical="center"/>
      <protection locked="0"/>
    </xf>
    <xf numFmtId="0" fontId="34" fillId="2" borderId="0" xfId="6" applyFont="1" applyFill="1" applyAlignment="1" applyProtection="1">
      <alignment horizontal="left" vertical="center"/>
      <protection locked="0"/>
    </xf>
    <xf numFmtId="0" fontId="34" fillId="0" borderId="0" xfId="6" applyFont="1" applyAlignment="1">
      <alignment vertical="center"/>
    </xf>
    <xf numFmtId="0" fontId="37" fillId="0" borderId="0" xfId="6" applyFont="1" applyAlignment="1">
      <alignment vertical="center"/>
    </xf>
    <xf numFmtId="0" fontId="37" fillId="0" borderId="3" xfId="6" applyFont="1" applyBorder="1" applyAlignment="1">
      <alignment horizontal="left" vertical="center"/>
    </xf>
    <xf numFmtId="0" fontId="41" fillId="0" borderId="0" xfId="6" applyFont="1" applyAlignment="1">
      <alignment horizontal="left" vertical="center"/>
    </xf>
    <xf numFmtId="0" fontId="38" fillId="0" borderId="0" xfId="6" applyFont="1" applyAlignment="1">
      <alignment horizontal="right" vertical="center"/>
    </xf>
    <xf numFmtId="0" fontId="34" fillId="0" borderId="0" xfId="6" applyFont="1" applyAlignment="1">
      <alignment horizontal="left" vertical="center" wrapText="1"/>
    </xf>
    <xf numFmtId="0" fontId="34" fillId="0" borderId="0" xfId="6" applyFont="1" applyAlignment="1">
      <alignment horizontal="right" vertical="center"/>
    </xf>
    <xf numFmtId="0" fontId="38" fillId="0" borderId="0" xfId="6" applyFont="1" applyAlignment="1">
      <alignment horizontal="left" vertical="center"/>
    </xf>
    <xf numFmtId="174" fontId="40" fillId="2" borderId="0" xfId="6" applyNumberFormat="1" applyFont="1" applyFill="1" applyAlignment="1" applyProtection="1">
      <alignment horizontal="left" vertical="center"/>
      <protection locked="0"/>
    </xf>
    <xf numFmtId="0" fontId="40" fillId="2" borderId="0" xfId="6" applyFont="1" applyFill="1" applyAlignment="1" applyProtection="1">
      <alignment horizontal="left" vertical="center"/>
      <protection locked="0"/>
    </xf>
    <xf numFmtId="0" fontId="35" fillId="0" borderId="0" xfId="6" applyFont="1" applyAlignment="1">
      <alignment horizontal="center" vertical="center"/>
    </xf>
    <xf numFmtId="0" fontId="42" fillId="0" borderId="0" xfId="6" applyFont="1" applyAlignment="1">
      <alignment horizontal="center" vertical="center" wrapText="1"/>
    </xf>
    <xf numFmtId="0" fontId="39" fillId="0" borderId="0" xfId="6" applyFont="1" applyAlignment="1">
      <alignment horizontal="center" vertical="center"/>
    </xf>
    <xf numFmtId="0" fontId="40" fillId="0" borderId="0" xfId="6" applyFont="1" applyAlignment="1">
      <alignment horizontal="left" vertical="center"/>
    </xf>
    <xf numFmtId="49" fontId="40" fillId="2" borderId="0" xfId="6" applyNumberFormat="1" applyFont="1" applyFill="1" applyAlignment="1" applyProtection="1">
      <alignment horizontal="left" vertical="center"/>
      <protection locked="0"/>
    </xf>
    <xf numFmtId="182" fontId="36" fillId="2" borderId="0" xfId="6" applyNumberFormat="1" applyFont="1" applyFill="1" applyAlignment="1" applyProtection="1">
      <alignment horizontal="left" vertical="center"/>
      <protection locked="0"/>
    </xf>
    <xf numFmtId="180" fontId="40" fillId="2" borderId="0" xfId="6" applyNumberFormat="1" applyFont="1" applyFill="1" applyAlignment="1" applyProtection="1">
      <alignment horizontal="left" vertical="center"/>
      <protection locked="0"/>
    </xf>
    <xf numFmtId="181" fontId="40" fillId="0" borderId="0" xfId="6" applyNumberFormat="1" applyFont="1" applyAlignment="1">
      <alignment horizontal="left" vertical="center"/>
    </xf>
    <xf numFmtId="0" fontId="43" fillId="0" borderId="0" xfId="6" applyFont="1" applyAlignment="1">
      <alignment horizontal="left" vertical="top"/>
    </xf>
    <xf numFmtId="0" fontId="44" fillId="0" borderId="0" xfId="6" applyFont="1" applyAlignment="1">
      <alignment horizontal="center" vertical="center"/>
    </xf>
    <xf numFmtId="0" fontId="44" fillId="0" borderId="3" xfId="6" applyFont="1" applyBorder="1" applyAlignment="1">
      <alignment horizontal="left" vertical="center"/>
    </xf>
    <xf numFmtId="0" fontId="44" fillId="0" borderId="3" xfId="6" applyFont="1" applyBorder="1" applyAlignment="1">
      <alignment horizontal="center" vertical="center"/>
    </xf>
    <xf numFmtId="0" fontId="34" fillId="2" borderId="0" xfId="6" applyFont="1" applyFill="1" applyAlignment="1" applyProtection="1">
      <alignment vertical="center"/>
      <protection locked="0"/>
    </xf>
    <xf numFmtId="0" fontId="46" fillId="0" borderId="0" xfId="1" applyFont="1" applyAlignment="1">
      <alignment vertical="center"/>
    </xf>
    <xf numFmtId="0" fontId="46" fillId="0" borderId="0" xfId="1" applyFont="1" applyAlignment="1">
      <alignment horizontal="left" vertical="center"/>
    </xf>
    <xf numFmtId="0" fontId="47" fillId="0" borderId="0" xfId="3" applyFont="1" applyAlignment="1" applyProtection="1">
      <alignment horizontal="left" vertical="center"/>
      <protection locked="0"/>
    </xf>
    <xf numFmtId="0" fontId="47" fillId="0" borderId="0" xfId="0" applyFont="1"/>
    <xf numFmtId="0" fontId="47" fillId="0" borderId="0" xfId="3" applyFont="1" applyAlignment="1">
      <alignment vertical="center"/>
    </xf>
    <xf numFmtId="165" fontId="47" fillId="0" borderId="0" xfId="3" applyNumberFormat="1" applyFont="1" applyAlignment="1" applyProtection="1">
      <alignment horizontal="left" vertical="center"/>
      <protection locked="0"/>
    </xf>
    <xf numFmtId="179" fontId="47" fillId="0" borderId="0" xfId="3" applyNumberFormat="1" applyFont="1" applyAlignment="1" applyProtection="1">
      <alignment horizontal="left" vertical="center"/>
      <protection locked="0"/>
    </xf>
    <xf numFmtId="0" fontId="18" fillId="0" borderId="0" xfId="1" applyFont="1" applyAlignment="1">
      <alignment horizontal="left" vertical="center"/>
    </xf>
    <xf numFmtId="170" fontId="47" fillId="0" borderId="0" xfId="3" applyNumberFormat="1" applyFont="1" applyAlignment="1" applyProtection="1">
      <alignment horizontal="left" vertical="center"/>
      <protection locked="0"/>
    </xf>
    <xf numFmtId="0" fontId="46" fillId="0" borderId="0" xfId="0" applyFont="1" applyAlignment="1">
      <alignment horizontal="center" vertical="center"/>
    </xf>
    <xf numFmtId="0" fontId="46" fillId="0" borderId="0" xfId="0" applyFont="1" applyAlignment="1">
      <alignment horizontal="center"/>
    </xf>
    <xf numFmtId="174" fontId="46" fillId="0" borderId="0" xfId="3" applyNumberFormat="1" applyFont="1" applyAlignment="1" applyProtection="1">
      <alignment horizontal="left" vertical="center"/>
      <protection locked="0"/>
    </xf>
    <xf numFmtId="175" fontId="46" fillId="0" borderId="0" xfId="3" applyNumberFormat="1" applyFont="1" applyAlignment="1" applyProtection="1">
      <alignment horizontal="left" vertical="center"/>
      <protection locked="0"/>
    </xf>
    <xf numFmtId="175" fontId="46" fillId="0" borderId="0" xfId="3" applyNumberFormat="1" applyFont="1" applyAlignment="1">
      <alignment vertical="center"/>
    </xf>
    <xf numFmtId="169" fontId="46" fillId="0" borderId="0" xfId="1" applyNumberFormat="1" applyFont="1" applyAlignment="1" applyProtection="1">
      <alignment horizontal="left" vertical="center"/>
      <protection locked="0"/>
    </xf>
    <xf numFmtId="169" fontId="46" fillId="0" borderId="0" xfId="1" applyNumberFormat="1" applyFont="1" applyAlignment="1">
      <alignment horizontal="left" vertical="center"/>
    </xf>
    <xf numFmtId="0" fontId="48" fillId="0" borderId="0" xfId="3" applyFont="1" applyAlignment="1">
      <alignment vertical="center"/>
    </xf>
    <xf numFmtId="0" fontId="46" fillId="0" borderId="0" xfId="1" applyFont="1" applyAlignment="1">
      <alignment horizontal="left"/>
    </xf>
    <xf numFmtId="0" fontId="50" fillId="0" borderId="0" xfId="1" applyFont="1" applyAlignment="1">
      <alignment vertical="center"/>
    </xf>
    <xf numFmtId="0" fontId="50" fillId="0" borderId="0" xfId="1" applyFont="1" applyAlignment="1">
      <alignment horizontal="left" vertical="center"/>
    </xf>
    <xf numFmtId="0" fontId="51" fillId="0" borderId="0" xfId="1" applyFont="1" applyAlignment="1" applyProtection="1">
      <alignment horizontal="center" vertical="center"/>
      <protection locked="0"/>
    </xf>
    <xf numFmtId="0" fontId="46" fillId="0" borderId="0" xfId="1" applyFont="1" applyAlignment="1">
      <alignment horizontal="center" vertical="center"/>
    </xf>
    <xf numFmtId="178" fontId="47" fillId="0" borderId="0" xfId="0" applyNumberFormat="1" applyFont="1" applyAlignment="1">
      <alignment horizontal="right"/>
    </xf>
    <xf numFmtId="0" fontId="50" fillId="0" borderId="0" xfId="1" applyFont="1" applyAlignment="1">
      <alignment horizontal="right" vertical="center"/>
    </xf>
    <xf numFmtId="0" fontId="50" fillId="0" borderId="0" xfId="0" applyFont="1" applyAlignment="1">
      <alignment horizontal="center" vertical="center"/>
    </xf>
    <xf numFmtId="172" fontId="52" fillId="0" borderId="0" xfId="0" applyNumberFormat="1" applyFont="1" applyAlignment="1">
      <alignment horizontal="center" vertical="center"/>
    </xf>
    <xf numFmtId="178" fontId="53" fillId="0" borderId="0" xfId="1" applyNumberFormat="1" applyFont="1" applyAlignment="1">
      <alignment horizontal="center" vertical="center"/>
    </xf>
    <xf numFmtId="178" fontId="29" fillId="0" borderId="0" xfId="1" applyNumberFormat="1" applyFont="1" applyAlignment="1">
      <alignment horizontal="center" vertical="center"/>
    </xf>
    <xf numFmtId="168" fontId="52" fillId="0" borderId="0" xfId="0" applyNumberFormat="1" applyFont="1" applyAlignment="1">
      <alignment horizontal="center" vertical="center"/>
    </xf>
    <xf numFmtId="178" fontId="52" fillId="0" borderId="0" xfId="0" applyNumberFormat="1" applyFont="1" applyAlignment="1">
      <alignment horizontal="center" vertical="center"/>
    </xf>
    <xf numFmtId="168" fontId="52" fillId="0" borderId="0" xfId="0" applyNumberFormat="1" applyFont="1" applyAlignment="1">
      <alignment horizontal="left" vertical="center"/>
    </xf>
    <xf numFmtId="173" fontId="29" fillId="0" borderId="0" xfId="1" applyNumberFormat="1" applyFont="1" applyAlignment="1">
      <alignment horizontal="left" vertical="center"/>
    </xf>
    <xf numFmtId="0" fontId="46" fillId="0" borderId="0" xfId="0" applyFont="1" applyAlignment="1">
      <alignment horizontal="left" vertical="center"/>
    </xf>
    <xf numFmtId="178" fontId="54" fillId="0" borderId="13" xfId="1" applyNumberFormat="1" applyFont="1" applyBorder="1" applyAlignment="1">
      <alignment horizontal="center" vertical="center"/>
    </xf>
    <xf numFmtId="172" fontId="52" fillId="0" borderId="0" xfId="0" applyNumberFormat="1" applyFont="1" applyAlignment="1">
      <alignment horizontal="left" vertical="center"/>
    </xf>
    <xf numFmtId="0" fontId="50" fillId="0" borderId="0" xfId="0" applyFont="1" applyAlignment="1">
      <alignment horizontal="left" vertical="center"/>
    </xf>
    <xf numFmtId="0" fontId="53" fillId="0" borderId="0" xfId="1" applyFont="1" applyAlignment="1">
      <alignment horizontal="left" vertical="center"/>
    </xf>
    <xf numFmtId="178" fontId="53" fillId="0" borderId="13" xfId="1" applyNumberFormat="1" applyFont="1" applyBorder="1" applyAlignment="1" applyProtection="1">
      <alignment horizontal="center" vertical="center"/>
      <protection locked="0"/>
    </xf>
    <xf numFmtId="0" fontId="55" fillId="0" borderId="0" xfId="1" applyFont="1" applyAlignment="1">
      <alignment horizontal="left" vertical="center"/>
    </xf>
    <xf numFmtId="0" fontId="51" fillId="0" borderId="0" xfId="1" applyFont="1" applyAlignment="1">
      <alignment horizontal="left" vertical="center"/>
    </xf>
    <xf numFmtId="178" fontId="55" fillId="0" borderId="13" xfId="1" applyNumberFormat="1" applyFont="1" applyBorder="1" applyAlignment="1" applyProtection="1">
      <alignment horizontal="center" vertical="center"/>
      <protection locked="0"/>
    </xf>
    <xf numFmtId="0" fontId="46" fillId="0" borderId="0" xfId="0" applyFont="1" applyAlignment="1">
      <alignment horizontal="left"/>
    </xf>
    <xf numFmtId="0" fontId="18" fillId="0" borderId="0" xfId="1" applyFont="1" applyAlignment="1">
      <alignment vertical="center"/>
    </xf>
    <xf numFmtId="0" fontId="46" fillId="0" borderId="0" xfId="3" applyFont="1" applyAlignment="1">
      <alignment vertical="center"/>
    </xf>
    <xf numFmtId="0" fontId="46" fillId="0" borderId="0" xfId="0" applyFont="1" applyAlignment="1">
      <alignment horizontal="right"/>
    </xf>
    <xf numFmtId="0" fontId="46" fillId="0" borderId="0" xfId="3" applyFont="1" applyAlignment="1">
      <alignment horizontal="left" vertical="center"/>
    </xf>
    <xf numFmtId="0" fontId="56" fillId="0" borderId="0" xfId="1" applyFont="1" applyAlignment="1">
      <alignment vertical="center"/>
    </xf>
    <xf numFmtId="0" fontId="56" fillId="0" borderId="0" xfId="1" applyFont="1" applyAlignment="1">
      <alignment horizontal="left" vertical="center"/>
    </xf>
    <xf numFmtId="171" fontId="49" fillId="0" borderId="0" xfId="1" applyNumberFormat="1" applyFont="1" applyAlignment="1">
      <alignment horizontal="left" vertical="center"/>
    </xf>
    <xf numFmtId="0" fontId="18" fillId="0" borderId="3" xfId="1" applyFont="1" applyBorder="1" applyAlignment="1">
      <alignment vertical="center"/>
    </xf>
    <xf numFmtId="0" fontId="46" fillId="0" borderId="3" xfId="0" applyFont="1" applyBorder="1" applyAlignment="1">
      <alignment horizontal="left" vertical="center"/>
    </xf>
    <xf numFmtId="0" fontId="46" fillId="0" borderId="3" xfId="0" applyFont="1" applyBorder="1" applyAlignment="1">
      <alignment horizontal="center" vertical="center"/>
    </xf>
    <xf numFmtId="0" fontId="46" fillId="0" borderId="3" xfId="0" applyFont="1" applyBorder="1" applyAlignment="1">
      <alignment horizontal="center"/>
    </xf>
    <xf numFmtId="171" fontId="18" fillId="0" borderId="0" xfId="1" applyNumberFormat="1" applyFont="1" applyAlignment="1">
      <alignment vertical="center"/>
    </xf>
    <xf numFmtId="171" fontId="56" fillId="0" borderId="0" xfId="1" applyNumberFormat="1" applyFont="1" applyAlignment="1">
      <alignment vertical="center"/>
    </xf>
    <xf numFmtId="0" fontId="47" fillId="0" borderId="0" xfId="0" applyFont="1" applyAlignment="1">
      <alignment vertical="center"/>
    </xf>
    <xf numFmtId="168" fontId="58" fillId="0" borderId="0" xfId="0" applyNumberFormat="1" applyFont="1" applyAlignment="1">
      <alignment horizontal="right" vertical="center"/>
    </xf>
    <xf numFmtId="0" fontId="47" fillId="0" borderId="3" xfId="0" applyFont="1" applyBorder="1"/>
    <xf numFmtId="0" fontId="57" fillId="0" borderId="0" xfId="1" applyFont="1" applyAlignment="1">
      <alignment vertical="center"/>
    </xf>
    <xf numFmtId="178" fontId="58" fillId="0" borderId="3" xfId="0" applyNumberFormat="1" applyFont="1" applyBorder="1" applyAlignment="1" applyProtection="1">
      <alignment horizontal="right" vertical="center"/>
      <protection locked="0"/>
    </xf>
    <xf numFmtId="178" fontId="58" fillId="0" borderId="0" xfId="0" applyNumberFormat="1" applyFont="1" applyAlignment="1">
      <alignment horizontal="right" vertical="center"/>
    </xf>
    <xf numFmtId="173" fontId="29" fillId="0" borderId="0" xfId="3" applyNumberFormat="1" applyFont="1" applyAlignment="1">
      <alignment horizontal="center" vertical="center"/>
    </xf>
    <xf numFmtId="0" fontId="18" fillId="0" borderId="0" xfId="3" applyFont="1" applyAlignment="1">
      <alignment horizontal="left" vertical="center"/>
    </xf>
    <xf numFmtId="0" fontId="16" fillId="0" borderId="0" xfId="0" applyFont="1" applyAlignment="1">
      <alignment horizontal="right" vertical="center"/>
    </xf>
    <xf numFmtId="0" fontId="56" fillId="0" borderId="0" xfId="0" applyFont="1" applyAlignment="1">
      <alignment vertical="center"/>
    </xf>
    <xf numFmtId="49" fontId="18" fillId="0" borderId="0" xfId="0" applyNumberFormat="1" applyFont="1" applyAlignment="1">
      <alignment vertical="center"/>
    </xf>
    <xf numFmtId="49" fontId="18" fillId="0" borderId="0" xfId="0" applyNumberFormat="1" applyFont="1" applyAlignment="1">
      <alignment horizontal="right" vertical="center"/>
    </xf>
    <xf numFmtId="0" fontId="47" fillId="0" borderId="0" xfId="0" applyFont="1" applyAlignment="1">
      <alignment horizontal="right" vertical="center"/>
    </xf>
    <xf numFmtId="0" fontId="47" fillId="0" borderId="3" xfId="0" applyFont="1" applyBorder="1" applyAlignment="1">
      <alignment vertical="center"/>
    </xf>
    <xf numFmtId="0" fontId="46" fillId="0" borderId="3" xfId="3" applyFont="1" applyBorder="1" applyAlignment="1">
      <alignment vertical="center"/>
    </xf>
    <xf numFmtId="49" fontId="18" fillId="0" borderId="3" xfId="0" applyNumberFormat="1" applyFont="1" applyBorder="1" applyAlignment="1">
      <alignment vertical="center"/>
    </xf>
    <xf numFmtId="49" fontId="18" fillId="0" borderId="3" xfId="0" applyNumberFormat="1" applyFont="1" applyBorder="1" applyAlignment="1">
      <alignment horizontal="right" vertical="center"/>
    </xf>
    <xf numFmtId="0" fontId="18" fillId="0" borderId="0" xfId="0" applyFont="1" applyAlignment="1">
      <alignment horizontal="left" vertical="center"/>
    </xf>
    <xf numFmtId="0" fontId="20" fillId="0" borderId="13" xfId="0" applyFont="1" applyBorder="1" applyAlignment="1">
      <alignment horizontal="center" vertical="center"/>
    </xf>
    <xf numFmtId="0" fontId="19" fillId="0" borderId="13" xfId="3" applyFont="1" applyBorder="1" applyAlignment="1">
      <alignment horizontal="center" vertical="center"/>
    </xf>
    <xf numFmtId="0" fontId="28" fillId="0" borderId="0" xfId="0" applyFont="1" applyAlignment="1" applyProtection="1">
      <alignment horizontal="center" vertical="center"/>
      <protection locked="0"/>
    </xf>
    <xf numFmtId="0" fontId="28" fillId="0" borderId="0" xfId="0" applyFont="1" applyAlignment="1">
      <alignment vertical="center"/>
    </xf>
    <xf numFmtId="0" fontId="3" fillId="0" borderId="0" xfId="0" applyFont="1" applyAlignment="1" applyProtection="1">
      <alignment horizontal="center" vertical="center"/>
      <protection locked="0"/>
    </xf>
    <xf numFmtId="166" fontId="18" fillId="0" borderId="14" xfId="0" applyNumberFormat="1" applyFont="1" applyBorder="1" applyAlignment="1">
      <alignment vertical="center"/>
    </xf>
    <xf numFmtId="164" fontId="20" fillId="0" borderId="13" xfId="0" applyNumberFormat="1" applyFont="1" applyBorder="1" applyAlignment="1">
      <alignment horizontal="right" vertical="center"/>
    </xf>
    <xf numFmtId="166" fontId="20" fillId="0" borderId="13" xfId="0" applyNumberFormat="1" applyFont="1" applyBorder="1" applyAlignment="1">
      <alignment horizontal="right" vertical="center"/>
    </xf>
    <xf numFmtId="166" fontId="19" fillId="0" borderId="13" xfId="0" applyNumberFormat="1" applyFont="1" applyBorder="1" applyAlignment="1">
      <alignment horizontal="right" vertical="center"/>
    </xf>
    <xf numFmtId="0" fontId="27" fillId="0" borderId="0" xfId="0" applyFont="1" applyAlignment="1">
      <alignment horizontal="right" vertical="center"/>
    </xf>
    <xf numFmtId="166" fontId="28" fillId="0" borderId="0" xfId="0" applyNumberFormat="1" applyFont="1" applyAlignment="1">
      <alignment vertical="center"/>
    </xf>
    <xf numFmtId="0" fontId="19" fillId="0" borderId="4" xfId="0" applyFont="1" applyBorder="1" applyAlignment="1">
      <alignment vertical="center"/>
    </xf>
    <xf numFmtId="0" fontId="3" fillId="0" borderId="7" xfId="0" applyFont="1" applyBorder="1" applyAlignment="1">
      <alignment vertical="center"/>
    </xf>
    <xf numFmtId="0" fontId="2" fillId="0" borderId="7"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7" fillId="0" borderId="0" xfId="0" applyFont="1" applyAlignment="1">
      <alignment vertical="center"/>
    </xf>
    <xf numFmtId="0" fontId="2" fillId="0" borderId="2" xfId="3" applyFont="1" applyBorder="1" applyAlignment="1" applyProtection="1">
      <alignment horizontal="center" vertical="center" wrapText="1"/>
      <protection locked="0"/>
    </xf>
    <xf numFmtId="0" fontId="19" fillId="0" borderId="5" xfId="0" applyFont="1" applyBorder="1" applyAlignment="1">
      <alignment vertical="center"/>
    </xf>
    <xf numFmtId="0" fontId="19" fillId="0" borderId="4" xfId="3" applyFont="1" applyBorder="1" applyAlignment="1" applyProtection="1">
      <alignment horizontal="center" vertical="center" wrapText="1"/>
      <protection locked="0"/>
    </xf>
    <xf numFmtId="0" fontId="30" fillId="0" borderId="4" xfId="0" applyFont="1" applyBorder="1" applyAlignment="1" applyProtection="1">
      <alignment horizontal="center" vertical="center"/>
      <protection locked="0"/>
    </xf>
    <xf numFmtId="0" fontId="30" fillId="0" borderId="5" xfId="0" applyFont="1" applyBorder="1" applyAlignment="1" applyProtection="1">
      <alignment horizontal="center" vertical="center"/>
      <protection locked="0"/>
    </xf>
    <xf numFmtId="0" fontId="19" fillId="0" borderId="1" xfId="3" applyFont="1" applyBorder="1" applyAlignment="1" applyProtection="1">
      <alignment horizontal="center" vertical="center" wrapText="1"/>
      <protection locked="0"/>
    </xf>
    <xf numFmtId="176" fontId="20" fillId="0" borderId="0" xfId="3" applyNumberFormat="1" applyFont="1" applyAlignment="1" applyProtection="1">
      <alignment horizontal="right" vertical="center"/>
      <protection locked="0"/>
    </xf>
    <xf numFmtId="0" fontId="19" fillId="0" borderId="4" xfId="0" applyFont="1" applyBorder="1" applyAlignment="1" applyProtection="1">
      <alignment vertical="center"/>
      <protection locked="0"/>
    </xf>
    <xf numFmtId="0" fontId="19" fillId="0" borderId="5" xfId="0" applyFont="1" applyBorder="1" applyAlignment="1" applyProtection="1">
      <alignment vertical="center"/>
      <protection locked="0"/>
    </xf>
    <xf numFmtId="0" fontId="2" fillId="0" borderId="8" xfId="0" applyFont="1" applyBorder="1" applyAlignment="1">
      <alignment vertical="center"/>
    </xf>
    <xf numFmtId="0" fontId="2" fillId="0" borderId="3" xfId="0" applyFont="1" applyBorder="1" applyAlignment="1" applyProtection="1">
      <alignment horizontal="center" vertical="center"/>
      <protection locked="0"/>
    </xf>
    <xf numFmtId="0" fontId="21" fillId="0" borderId="0" xfId="0" applyFont="1"/>
    <xf numFmtId="0" fontId="34" fillId="2" borderId="0" xfId="0" applyFont="1" applyFill="1" applyAlignment="1" applyProtection="1">
      <alignment horizontal="left" vertical="center"/>
      <protection locked="0"/>
    </xf>
    <xf numFmtId="0" fontId="34" fillId="2" borderId="0" xfId="0" applyFont="1" applyFill="1" applyAlignment="1" applyProtection="1">
      <alignment vertical="center"/>
      <protection locked="0"/>
    </xf>
    <xf numFmtId="0" fontId="20" fillId="0" borderId="0" xfId="0" applyFont="1" applyAlignment="1">
      <alignment vertical="center"/>
    </xf>
    <xf numFmtId="175" fontId="20" fillId="0" borderId="0" xfId="3" applyNumberFormat="1" applyFont="1" applyAlignment="1" applyProtection="1">
      <alignment horizontal="left" vertical="center"/>
      <protection locked="0"/>
    </xf>
    <xf numFmtId="0" fontId="20" fillId="0" borderId="0" xfId="3" applyFont="1" applyAlignment="1">
      <alignment horizontal="left" vertical="center"/>
    </xf>
    <xf numFmtId="165" fontId="20" fillId="0" borderId="0" xfId="3" applyNumberFormat="1" applyFont="1" applyAlignment="1" applyProtection="1">
      <alignment horizontal="left" vertical="center"/>
      <protection locked="0"/>
    </xf>
    <xf numFmtId="174" fontId="20" fillId="0" borderId="0" xfId="3" applyNumberFormat="1" applyFont="1" applyAlignment="1">
      <alignment horizontal="left" vertical="center"/>
    </xf>
    <xf numFmtId="175" fontId="20" fillId="0" borderId="0" xfId="3" applyNumberFormat="1" applyFont="1" applyAlignment="1">
      <alignment horizontal="left" vertical="center"/>
    </xf>
    <xf numFmtId="165" fontId="20" fillId="0" borderId="0" xfId="3" applyNumberFormat="1" applyFont="1" applyAlignment="1">
      <alignment horizontal="left" vertical="center"/>
    </xf>
    <xf numFmtId="0" fontId="46" fillId="0" borderId="13" xfId="0" applyFont="1" applyBorder="1" applyAlignment="1" applyProtection="1">
      <alignment horizontal="center" vertical="center"/>
      <protection locked="0"/>
    </xf>
    <xf numFmtId="0" fontId="46" fillId="0" borderId="13" xfId="0" applyFont="1" applyBorder="1" applyAlignment="1">
      <alignment horizontal="center" vertical="center"/>
    </xf>
    <xf numFmtId="164" fontId="46" fillId="0" borderId="13" xfId="0" applyNumberFormat="1" applyFont="1" applyBorder="1" applyAlignment="1">
      <alignment horizontal="right" vertical="center"/>
    </xf>
    <xf numFmtId="166" fontId="46" fillId="0" borderId="13" xfId="0" applyNumberFormat="1" applyFont="1" applyBorder="1" applyAlignment="1">
      <alignment horizontal="right" vertical="center"/>
    </xf>
    <xf numFmtId="166" fontId="18" fillId="0" borderId="13" xfId="0" applyNumberFormat="1" applyFont="1" applyBorder="1" applyAlignment="1">
      <alignment horizontal="right" vertical="center"/>
    </xf>
    <xf numFmtId="0" fontId="46" fillId="0" borderId="10" xfId="0" applyFont="1" applyBorder="1" applyAlignment="1" applyProtection="1">
      <alignment horizontal="left" vertical="center"/>
      <protection locked="0"/>
    </xf>
    <xf numFmtId="0" fontId="46" fillId="0" borderId="11" xfId="0" applyFont="1" applyBorder="1" applyAlignment="1" applyProtection="1">
      <alignment horizontal="left" vertical="center"/>
      <protection locked="0"/>
    </xf>
    <xf numFmtId="0" fontId="46" fillId="0" borderId="2" xfId="0" applyFont="1" applyBorder="1" applyAlignment="1" applyProtection="1">
      <alignment horizontal="center" vertical="center"/>
      <protection locked="0"/>
    </xf>
    <xf numFmtId="0" fontId="46" fillId="0" borderId="7" xfId="0" applyFont="1" applyBorder="1" applyAlignment="1" applyProtection="1">
      <alignment horizontal="center" vertical="center"/>
      <protection locked="0"/>
    </xf>
    <xf numFmtId="177" fontId="46" fillId="0" borderId="13" xfId="0" applyNumberFormat="1" applyFont="1" applyBorder="1" applyAlignment="1" applyProtection="1">
      <alignment horizontal="right" vertical="center"/>
      <protection locked="0"/>
    </xf>
    <xf numFmtId="0" fontId="46" fillId="0" borderId="13" xfId="0" applyFont="1" applyBorder="1" applyAlignment="1" applyProtection="1">
      <alignment horizontal="left" vertical="center"/>
      <protection locked="0"/>
    </xf>
    <xf numFmtId="0" fontId="46" fillId="0" borderId="12" xfId="0" applyFont="1" applyBorder="1" applyAlignment="1" applyProtection="1">
      <alignment horizontal="left" vertical="center"/>
      <protection locked="0"/>
    </xf>
    <xf numFmtId="0" fontId="18" fillId="0" borderId="10" xfId="0" applyFont="1" applyBorder="1" applyAlignment="1" applyProtection="1">
      <alignment horizontal="left" vertical="center"/>
      <protection locked="0"/>
    </xf>
    <xf numFmtId="0" fontId="39" fillId="0" borderId="0" xfId="6" applyFont="1" applyAlignment="1">
      <alignment horizontal="left" vertical="center"/>
    </xf>
    <xf numFmtId="0" fontId="59" fillId="0" borderId="0" xfId="0" applyFont="1" applyAlignment="1">
      <alignment vertical="center"/>
    </xf>
    <xf numFmtId="165" fontId="20" fillId="0" borderId="0" xfId="3" applyNumberFormat="1" applyFont="1" applyAlignment="1" applyProtection="1">
      <alignment vertical="center"/>
      <protection locked="0"/>
    </xf>
    <xf numFmtId="0" fontId="60" fillId="0" borderId="0" xfId="1" applyFont="1" applyAlignment="1">
      <alignment horizontal="left" vertical="center"/>
    </xf>
    <xf numFmtId="165" fontId="20" fillId="0" borderId="0" xfId="3" applyNumberFormat="1" applyFont="1" applyAlignment="1">
      <alignment vertical="center"/>
    </xf>
    <xf numFmtId="178" fontId="19" fillId="0" borderId="0" xfId="3" applyNumberFormat="1" applyFont="1" applyAlignment="1" applyProtection="1">
      <alignment vertical="center"/>
      <protection locked="0"/>
    </xf>
    <xf numFmtId="0" fontId="35" fillId="0" borderId="0" xfId="6" applyFont="1" applyAlignment="1">
      <alignment horizontal="center" vertical="center"/>
    </xf>
    <xf numFmtId="0" fontId="45" fillId="0" borderId="0" xfId="6" applyFont="1" applyAlignment="1">
      <alignment horizontal="center" vertical="center" wrapText="1"/>
    </xf>
    <xf numFmtId="0" fontId="34" fillId="0" borderId="0" xfId="6" applyFont="1" applyAlignment="1">
      <alignment horizontal="center" vertical="center"/>
    </xf>
    <xf numFmtId="0" fontId="40" fillId="2" borderId="0" xfId="6" applyFont="1" applyFill="1" applyAlignment="1" applyProtection="1">
      <alignment horizontal="left" vertical="center" wrapText="1"/>
      <protection locked="0"/>
    </xf>
    <xf numFmtId="0" fontId="46" fillId="0" borderId="0" xfId="1" applyFont="1" applyAlignment="1" applyProtection="1">
      <alignment horizontal="left" vertical="center"/>
      <protection locked="0"/>
    </xf>
    <xf numFmtId="0" fontId="40" fillId="2" borderId="0" xfId="6" applyFont="1" applyFill="1" applyAlignment="1" applyProtection="1">
      <alignment horizontal="left" vertical="center"/>
      <protection locked="0"/>
    </xf>
    <xf numFmtId="0" fontId="3" fillId="0" borderId="0" xfId="0" applyFont="1" applyAlignment="1">
      <alignment horizontal="left" vertical="center"/>
    </xf>
    <xf numFmtId="0" fontId="30" fillId="0" borderId="4" xfId="0" applyFont="1" applyBorder="1" applyAlignment="1" applyProtection="1">
      <alignment horizontal="center" vertical="center"/>
      <protection locked="0"/>
    </xf>
    <xf numFmtId="0" fontId="30" fillId="0" borderId="5" xfId="0" applyFont="1" applyBorder="1" applyAlignment="1" applyProtection="1">
      <alignment horizontal="center" vertical="center"/>
      <protection locked="0"/>
    </xf>
    <xf numFmtId="0" fontId="30" fillId="0" borderId="6" xfId="0" applyFont="1" applyBorder="1" applyAlignment="1" applyProtection="1">
      <alignment horizontal="center" vertical="center"/>
      <protection locked="0"/>
    </xf>
    <xf numFmtId="0" fontId="19" fillId="0" borderId="4" xfId="3" applyFont="1" applyBorder="1" applyAlignment="1" applyProtection="1">
      <alignment horizontal="center" vertical="center" wrapText="1"/>
      <protection locked="0"/>
    </xf>
    <xf numFmtId="0" fontId="19" fillId="0" borderId="6" xfId="3" applyFont="1" applyBorder="1" applyAlignment="1" applyProtection="1">
      <alignment horizontal="center" vertical="center" wrapText="1"/>
      <protection locked="0"/>
    </xf>
    <xf numFmtId="0" fontId="20" fillId="0" borderId="10" xfId="3" applyFont="1" applyBorder="1" applyAlignment="1">
      <alignment horizontal="right" vertical="center"/>
    </xf>
    <xf numFmtId="0" fontId="20" fillId="0" borderId="12" xfId="3" applyFont="1" applyBorder="1" applyAlignment="1">
      <alignment horizontal="right" vertical="center"/>
    </xf>
    <xf numFmtId="0" fontId="19" fillId="0" borderId="13" xfId="3" applyFont="1" applyBorder="1" applyAlignment="1">
      <alignment horizontal="right" vertical="center"/>
    </xf>
    <xf numFmtId="0" fontId="19" fillId="0" borderId="10" xfId="3" applyFont="1" applyBorder="1" applyAlignment="1">
      <alignment horizontal="right" vertical="center"/>
    </xf>
    <xf numFmtId="0" fontId="19" fillId="0" borderId="12" xfId="3" applyFont="1" applyBorder="1" applyAlignment="1">
      <alignment horizontal="right" vertical="center"/>
    </xf>
    <xf numFmtId="49" fontId="18" fillId="0" borderId="0" xfId="3" applyNumberFormat="1" applyFont="1" applyAlignment="1" applyProtection="1">
      <alignment horizontal="left" vertical="center"/>
      <protection locked="0"/>
    </xf>
    <xf numFmtId="0" fontId="3" fillId="0" borderId="0" xfId="3" applyFont="1" applyAlignment="1">
      <alignment horizontal="right" vertical="center"/>
    </xf>
    <xf numFmtId="0" fontId="35" fillId="0" borderId="0" xfId="6" applyFont="1" applyAlignment="1">
      <alignment vertical="center"/>
    </xf>
    <xf numFmtId="0" fontId="45" fillId="0" borderId="0" xfId="6" applyFont="1" applyAlignment="1">
      <alignment vertical="center" wrapText="1"/>
    </xf>
    <xf numFmtId="174" fontId="40" fillId="2" borderId="0" xfId="6" applyNumberFormat="1" applyFont="1" applyFill="1" applyAlignment="1" applyProtection="1">
      <alignment horizontal="left" vertical="center"/>
      <protection locked="0"/>
    </xf>
    <xf numFmtId="0" fontId="34" fillId="0" borderId="0" xfId="6" applyFont="1" applyAlignment="1">
      <alignment horizontal="left" vertical="center"/>
    </xf>
    <xf numFmtId="0" fontId="34" fillId="0" borderId="0" xfId="6" applyFont="1" applyBorder="1" applyAlignment="1">
      <alignment horizontal="left" vertical="center"/>
    </xf>
    <xf numFmtId="0" fontId="34" fillId="0" borderId="0" xfId="6" applyFont="1" applyBorder="1" applyAlignment="1">
      <alignment horizontal="center" vertical="center"/>
    </xf>
    <xf numFmtId="0" fontId="40" fillId="0" borderId="0" xfId="6" applyFont="1" applyAlignment="1">
      <alignment horizontal="left" vertical="center" wrapText="1"/>
    </xf>
    <xf numFmtId="10" fontId="40" fillId="2" borderId="0" xfId="6" applyNumberFormat="1" applyFont="1" applyFill="1" applyAlignment="1" applyProtection="1">
      <alignment horizontal="left" vertical="center"/>
    </xf>
    <xf numFmtId="0" fontId="40" fillId="0" borderId="0" xfId="6" applyFont="1" applyAlignment="1" applyProtection="1">
      <alignment horizontal="center" vertical="center"/>
    </xf>
    <xf numFmtId="49" fontId="18" fillId="0" borderId="0" xfId="3" applyNumberFormat="1" applyFont="1" applyAlignment="1">
      <alignment vertical="center"/>
    </xf>
    <xf numFmtId="0" fontId="30" fillId="0" borderId="0" xfId="0" applyFont="1" applyAlignment="1" applyProtection="1">
      <alignment horizontal="left" vertical="center"/>
      <protection locked="0"/>
    </xf>
    <xf numFmtId="0" fontId="20" fillId="0" borderId="0" xfId="3" applyFont="1" applyAlignment="1" applyProtection="1">
      <alignment horizontal="left" vertical="center"/>
      <protection locked="0"/>
    </xf>
    <xf numFmtId="0" fontId="30" fillId="0" borderId="0" xfId="0" applyFont="1" applyAlignment="1">
      <alignment horizontal="left" vertical="center"/>
    </xf>
    <xf numFmtId="174" fontId="20" fillId="0" borderId="0" xfId="3" applyNumberFormat="1" applyFont="1" applyAlignment="1" applyProtection="1">
      <alignment horizontal="left" vertical="center"/>
      <protection locked="0"/>
    </xf>
    <xf numFmtId="0" fontId="20" fillId="0" borderId="0" xfId="3" applyFont="1" applyAlignment="1">
      <alignment vertical="center"/>
    </xf>
    <xf numFmtId="0" fontId="30" fillId="0" borderId="3" xfId="0" applyFont="1" applyBorder="1" applyAlignment="1">
      <alignment horizontal="left" vertical="center"/>
    </xf>
    <xf numFmtId="174" fontId="20" fillId="0" borderId="3" xfId="3" applyNumberFormat="1" applyFont="1" applyBorder="1" applyAlignment="1">
      <alignment horizontal="left" vertical="center"/>
    </xf>
    <xf numFmtId="0" fontId="16" fillId="0" borderId="3" xfId="0" applyFont="1" applyBorder="1" applyAlignment="1">
      <alignment vertical="center"/>
    </xf>
    <xf numFmtId="49" fontId="19" fillId="0" borderId="3" xfId="0" applyNumberFormat="1" applyFont="1" applyBorder="1" applyAlignment="1">
      <alignment vertical="center"/>
    </xf>
    <xf numFmtId="49" fontId="28" fillId="0" borderId="3" xfId="0" applyNumberFormat="1" applyFont="1" applyBorder="1" applyAlignment="1">
      <alignment vertical="center"/>
    </xf>
    <xf numFmtId="49" fontId="19" fillId="0" borderId="3" xfId="0" applyNumberFormat="1" applyFont="1" applyBorder="1" applyAlignment="1">
      <alignment horizontal="right" vertical="center"/>
    </xf>
    <xf numFmtId="0" fontId="16" fillId="0" borderId="3" xfId="0" applyFont="1" applyBorder="1" applyAlignment="1">
      <alignment horizontal="right" vertical="center"/>
    </xf>
    <xf numFmtId="0" fontId="30" fillId="0" borderId="0" xfId="0" applyFont="1" applyAlignment="1">
      <alignment horizontal="left" vertical="center"/>
    </xf>
    <xf numFmtId="49" fontId="19" fillId="0" borderId="0" xfId="0" applyNumberFormat="1" applyFont="1" applyAlignment="1">
      <alignment vertical="center"/>
    </xf>
    <xf numFmtId="49" fontId="28" fillId="0" borderId="0" xfId="0" applyNumberFormat="1" applyFont="1" applyAlignment="1">
      <alignment vertical="center"/>
    </xf>
    <xf numFmtId="49" fontId="19" fillId="0" borderId="0" xfId="0" applyNumberFormat="1" applyFont="1" applyAlignment="1">
      <alignment horizontal="right" vertical="center"/>
    </xf>
    <xf numFmtId="0" fontId="19" fillId="0" borderId="0" xfId="1" applyFont="1" applyAlignment="1">
      <alignment horizontal="left" vertical="center"/>
    </xf>
    <xf numFmtId="175" fontId="20" fillId="0" borderId="0" xfId="3" applyNumberFormat="1" applyFont="1" applyAlignment="1" applyProtection="1">
      <alignment horizontal="left" vertical="center"/>
      <protection locked="0"/>
    </xf>
    <xf numFmtId="168" fontId="19" fillId="0" borderId="0" xfId="3" applyNumberFormat="1" applyFont="1" applyAlignment="1" applyProtection="1">
      <alignment vertical="center"/>
      <protection locked="0"/>
    </xf>
    <xf numFmtId="0" fontId="3" fillId="0" borderId="4" xfId="3" applyFont="1" applyBorder="1" applyAlignment="1">
      <alignment horizontal="right" vertical="center"/>
    </xf>
    <xf numFmtId="0" fontId="3" fillId="0" borderId="5" xfId="3" applyFont="1" applyBorder="1" applyAlignment="1">
      <alignment horizontal="right" vertical="center"/>
    </xf>
    <xf numFmtId="167" fontId="24" fillId="0" borderId="0" xfId="0" applyNumberFormat="1" applyFont="1" applyAlignment="1">
      <alignment horizontal="right" vertical="center"/>
    </xf>
    <xf numFmtId="0" fontId="56" fillId="0" borderId="0" xfId="0" applyFont="1" applyAlignment="1">
      <alignment horizontal="left" vertical="center"/>
    </xf>
    <xf numFmtId="0" fontId="56" fillId="0" borderId="15" xfId="0" applyFont="1" applyBorder="1" applyAlignment="1">
      <alignment horizontal="left" vertical="center"/>
    </xf>
    <xf numFmtId="0" fontId="28" fillId="0" borderId="0" xfId="0" applyFont="1" applyAlignment="1">
      <alignment horizontal="left" vertical="center"/>
    </xf>
    <xf numFmtId="178" fontId="46" fillId="0" borderId="13" xfId="0" applyNumberFormat="1" applyFont="1" applyBorder="1" applyAlignment="1" applyProtection="1">
      <alignment horizontal="right" vertical="center"/>
      <protection locked="0"/>
    </xf>
    <xf numFmtId="49" fontId="18" fillId="0" borderId="0" xfId="3" applyNumberFormat="1" applyFont="1" applyAlignment="1" applyProtection="1">
      <alignment vertical="center"/>
      <protection locked="0"/>
    </xf>
    <xf numFmtId="0" fontId="20" fillId="0" borderId="0" xfId="3" applyFont="1" applyAlignment="1" applyProtection="1">
      <alignment vertical="center"/>
      <protection locked="0"/>
    </xf>
    <xf numFmtId="0" fontId="54" fillId="0" borderId="0" xfId="0" applyFont="1" applyAlignment="1">
      <alignment horizontal="left" vertical="center"/>
    </xf>
    <xf numFmtId="0" fontId="30" fillId="0" borderId="0" xfId="0" applyFont="1" applyAlignment="1">
      <alignment vertical="center"/>
    </xf>
    <xf numFmtId="0" fontId="20" fillId="0" borderId="0" xfId="1" applyFont="1" applyAlignment="1">
      <alignment horizontal="left" vertical="center"/>
    </xf>
    <xf numFmtId="166" fontId="18" fillId="0" borderId="14" xfId="0" applyNumberFormat="1" applyFont="1" applyBorder="1" applyAlignment="1">
      <alignment horizontal="center" vertical="center"/>
    </xf>
    <xf numFmtId="0" fontId="28" fillId="0" borderId="0" xfId="0" applyFont="1" applyAlignment="1">
      <alignment horizontal="right" vertical="center"/>
    </xf>
    <xf numFmtId="166" fontId="28" fillId="0" borderId="0" xfId="0" applyNumberFormat="1" applyFont="1" applyAlignment="1">
      <alignment horizontal="center" vertical="center"/>
    </xf>
  </cellXfs>
  <cellStyles count="7">
    <cellStyle name="Standard" xfId="0" builtinId="0"/>
    <cellStyle name="Standard 2" xfId="1" xr:uid="{00000000-0005-0000-0000-000003000000}"/>
    <cellStyle name="Standard 2 2" xfId="2" xr:uid="{00000000-0005-0000-0000-000004000000}"/>
    <cellStyle name="Standard 2 3" xfId="3" xr:uid="{00000000-0005-0000-0000-000005000000}"/>
    <cellStyle name="Standard 3" xfId="4" xr:uid="{00000000-0005-0000-0000-000006000000}"/>
    <cellStyle name="Standard 4" xfId="6" xr:uid="{A1492C24-844C-415F-821D-6A93E156F186}"/>
    <cellStyle name="Währung 2" xfId="5" xr:uid="{00000000-0005-0000-0000-000008000000}"/>
  </cellStyles>
  <dxfs count="230">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57151</xdr:colOff>
      <xdr:row>1</xdr:row>
      <xdr:rowOff>50354</xdr:rowOff>
    </xdr:from>
    <xdr:to>
      <xdr:col>2</xdr:col>
      <xdr:colOff>257175</xdr:colOff>
      <xdr:row>8</xdr:row>
      <xdr:rowOff>161925</xdr:rowOff>
    </xdr:to>
    <xdr:pic>
      <xdr:nvPicPr>
        <xdr:cNvPr id="2" name="Grafik 1">
          <a:extLst>
            <a:ext uri="{FF2B5EF4-FFF2-40B4-BE49-F238E27FC236}">
              <a16:creationId xmlns:a16="http://schemas.microsoft.com/office/drawing/2014/main" id="{4FFDC070-A314-469F-872E-C0665DDBF30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1" y="164654"/>
          <a:ext cx="1571624" cy="16260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57151</xdr:colOff>
      <xdr:row>1</xdr:row>
      <xdr:rowOff>50354</xdr:rowOff>
    </xdr:from>
    <xdr:to>
      <xdr:col>2</xdr:col>
      <xdr:colOff>257175</xdr:colOff>
      <xdr:row>8</xdr:row>
      <xdr:rowOff>161925</xdr:rowOff>
    </xdr:to>
    <xdr:pic>
      <xdr:nvPicPr>
        <xdr:cNvPr id="2" name="Grafik 1">
          <a:extLst>
            <a:ext uri="{FF2B5EF4-FFF2-40B4-BE49-F238E27FC236}">
              <a16:creationId xmlns:a16="http://schemas.microsoft.com/office/drawing/2014/main" id="{09D3E272-D7AA-4285-8EFD-1D0618340FF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1" y="164654"/>
          <a:ext cx="1571624" cy="162604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57151</xdr:colOff>
      <xdr:row>1</xdr:row>
      <xdr:rowOff>50354</xdr:rowOff>
    </xdr:from>
    <xdr:to>
      <xdr:col>2</xdr:col>
      <xdr:colOff>257175</xdr:colOff>
      <xdr:row>8</xdr:row>
      <xdr:rowOff>161925</xdr:rowOff>
    </xdr:to>
    <xdr:pic>
      <xdr:nvPicPr>
        <xdr:cNvPr id="2" name="Grafik 1">
          <a:extLst>
            <a:ext uri="{FF2B5EF4-FFF2-40B4-BE49-F238E27FC236}">
              <a16:creationId xmlns:a16="http://schemas.microsoft.com/office/drawing/2014/main" id="{35482C65-9D10-404D-B2CF-BCE61D9401A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1" y="164654"/>
          <a:ext cx="1571624" cy="162604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57151</xdr:colOff>
      <xdr:row>1</xdr:row>
      <xdr:rowOff>50354</xdr:rowOff>
    </xdr:from>
    <xdr:to>
      <xdr:col>2</xdr:col>
      <xdr:colOff>257175</xdr:colOff>
      <xdr:row>8</xdr:row>
      <xdr:rowOff>161925</xdr:rowOff>
    </xdr:to>
    <xdr:pic>
      <xdr:nvPicPr>
        <xdr:cNvPr id="2" name="Grafik 1">
          <a:extLst>
            <a:ext uri="{FF2B5EF4-FFF2-40B4-BE49-F238E27FC236}">
              <a16:creationId xmlns:a16="http://schemas.microsoft.com/office/drawing/2014/main" id="{D9C33F4D-9649-4F21-96E2-DF232C83D2A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95276" y="164654"/>
          <a:ext cx="1571624" cy="162604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89B07-1EAD-4D44-A5C0-3177970B1A05}">
  <sheetPr>
    <pageSetUpPr fitToPage="1"/>
  </sheetPr>
  <dimension ref="B1:Q64"/>
  <sheetViews>
    <sheetView tabSelected="1" zoomScaleNormal="100" zoomScaleSheetLayoutView="100" workbookViewId="0">
      <selection activeCell="C13" sqref="C13"/>
    </sheetView>
  </sheetViews>
  <sheetFormatPr baseColWidth="10" defaultRowHeight="14.25" x14ac:dyDescent="0.25"/>
  <cols>
    <col min="1" max="1" width="2.85546875" style="76" customWidth="1"/>
    <col min="2" max="2" width="20.5703125" style="75" customWidth="1"/>
    <col min="3" max="3" width="14.140625" style="76" customWidth="1"/>
    <col min="4" max="4" width="12.85546875" style="76" customWidth="1"/>
    <col min="5" max="5" width="9.28515625" style="76" customWidth="1"/>
    <col min="6" max="6" width="15.7109375" style="76" customWidth="1"/>
    <col min="7" max="7" width="0.85546875" style="76" customWidth="1"/>
    <col min="8" max="8" width="15.7109375" style="76" customWidth="1"/>
    <col min="9" max="9" width="0.85546875" style="76" customWidth="1"/>
    <col min="10" max="10" width="15.7109375" style="76" customWidth="1"/>
    <col min="11" max="11" width="0.85546875" style="76" customWidth="1"/>
    <col min="12" max="12" width="15.7109375" style="76" customWidth="1"/>
    <col min="13" max="13" width="3.28515625" style="76" customWidth="1"/>
    <col min="14" max="16384" width="11.42578125" style="76"/>
  </cols>
  <sheetData>
    <row r="1" spans="2:17" ht="9" customHeight="1" x14ac:dyDescent="0.25"/>
    <row r="2" spans="2:17" ht="14.25" customHeight="1" x14ac:dyDescent="0.25">
      <c r="D2" s="237" t="s">
        <v>118</v>
      </c>
      <c r="E2" s="237"/>
      <c r="F2" s="237"/>
      <c r="G2" s="237"/>
      <c r="H2" s="237"/>
      <c r="I2" s="237"/>
      <c r="J2" s="237"/>
      <c r="K2" s="237"/>
      <c r="L2" s="256"/>
      <c r="M2" s="95"/>
    </row>
    <row r="3" spans="2:17" ht="31.5" customHeight="1" x14ac:dyDescent="0.25">
      <c r="D3" s="237"/>
      <c r="E3" s="237"/>
      <c r="F3" s="237"/>
      <c r="G3" s="237"/>
      <c r="H3" s="237"/>
      <c r="I3" s="237"/>
      <c r="J3" s="237"/>
      <c r="K3" s="237"/>
      <c r="L3" s="256"/>
      <c r="M3" s="95"/>
    </row>
    <row r="4" spans="2:17" ht="18.75" customHeight="1" x14ac:dyDescent="0.25">
      <c r="D4" s="238" t="s">
        <v>119</v>
      </c>
      <c r="E4" s="238"/>
      <c r="F4" s="238"/>
      <c r="G4" s="238"/>
      <c r="H4" s="238"/>
      <c r="I4" s="238"/>
      <c r="J4" s="238"/>
      <c r="K4" s="238"/>
      <c r="L4" s="257"/>
      <c r="M4" s="96"/>
    </row>
    <row r="5" spans="2:17" ht="9.75" customHeight="1" x14ac:dyDescent="0.25">
      <c r="D5" s="238"/>
      <c r="E5" s="238"/>
      <c r="F5" s="238"/>
      <c r="G5" s="238"/>
      <c r="H5" s="238"/>
      <c r="I5" s="238"/>
      <c r="J5" s="238"/>
      <c r="K5" s="238"/>
      <c r="L5" s="257"/>
      <c r="M5" s="96"/>
    </row>
    <row r="6" spans="2:17" ht="15" customHeight="1" x14ac:dyDescent="0.25">
      <c r="D6" s="238"/>
      <c r="E6" s="238"/>
      <c r="F6" s="238"/>
      <c r="G6" s="238"/>
      <c r="H6" s="238"/>
      <c r="I6" s="238"/>
      <c r="J6" s="238"/>
      <c r="K6" s="238"/>
      <c r="L6" s="257"/>
      <c r="M6" s="96"/>
    </row>
    <row r="7" spans="2:17" ht="15" customHeight="1" x14ac:dyDescent="0.25">
      <c r="D7" s="238"/>
      <c r="E7" s="238"/>
      <c r="F7" s="238"/>
      <c r="G7" s="238"/>
      <c r="H7" s="238"/>
      <c r="I7" s="238"/>
      <c r="J7" s="238"/>
      <c r="K7" s="238"/>
      <c r="L7" s="257"/>
    </row>
    <row r="8" spans="2:17" ht="15" customHeight="1" x14ac:dyDescent="0.25">
      <c r="D8" s="238"/>
      <c r="E8" s="238"/>
      <c r="F8" s="238"/>
      <c r="G8" s="238"/>
      <c r="H8" s="238"/>
      <c r="I8" s="238"/>
      <c r="J8" s="238"/>
      <c r="K8" s="238"/>
      <c r="M8" s="97"/>
      <c r="N8" s="77"/>
      <c r="O8" s="77"/>
      <c r="P8" s="77"/>
      <c r="Q8" s="77"/>
    </row>
    <row r="9" spans="2:17" x14ac:dyDescent="0.25">
      <c r="D9" s="239" t="s">
        <v>80</v>
      </c>
      <c r="E9" s="239"/>
      <c r="F9" s="239"/>
      <c r="G9" s="239"/>
      <c r="H9" s="239"/>
      <c r="I9" s="239"/>
      <c r="J9" s="239"/>
      <c r="K9" s="239"/>
      <c r="L9" s="85"/>
    </row>
    <row r="10" spans="2:17" ht="6" customHeight="1" x14ac:dyDescent="0.25">
      <c r="B10" s="79"/>
      <c r="C10" s="80"/>
      <c r="D10" s="80"/>
      <c r="E10" s="80"/>
      <c r="F10" s="80"/>
      <c r="G10" s="80"/>
      <c r="H10" s="80"/>
      <c r="I10" s="80"/>
      <c r="J10" s="80"/>
      <c r="K10" s="80"/>
      <c r="L10" s="80"/>
    </row>
    <row r="11" spans="2:17" ht="16.5" customHeight="1" x14ac:dyDescent="0.25">
      <c r="B11" s="103" t="s">
        <v>75</v>
      </c>
    </row>
    <row r="12" spans="2:17" ht="12" customHeight="1" x14ac:dyDescent="0.25">
      <c r="B12" s="78"/>
    </row>
    <row r="13" spans="2:17" s="82" customFormat="1" ht="16.5" customHeight="1" x14ac:dyDescent="0.25">
      <c r="B13" s="81" t="s">
        <v>72</v>
      </c>
      <c r="C13" s="83"/>
      <c r="H13" s="81" t="s">
        <v>121</v>
      </c>
      <c r="J13" s="94"/>
    </row>
    <row r="14" spans="2:17" s="82" customFormat="1" ht="12.75" customHeight="1" x14ac:dyDescent="0.25">
      <c r="B14" s="231" t="s">
        <v>106</v>
      </c>
      <c r="H14" s="231" t="s">
        <v>108</v>
      </c>
    </row>
    <row r="15" spans="2:17" s="82" customFormat="1" ht="16.5" customHeight="1" x14ac:dyDescent="0.25">
      <c r="B15" s="81" t="s">
        <v>68</v>
      </c>
      <c r="C15" s="94"/>
      <c r="H15" s="81" t="s">
        <v>120</v>
      </c>
      <c r="J15" s="93"/>
    </row>
    <row r="16" spans="2:17" ht="12.75" customHeight="1" x14ac:dyDescent="0.25">
      <c r="B16" s="231" t="s">
        <v>109</v>
      </c>
      <c r="H16" s="231" t="s">
        <v>107</v>
      </c>
    </row>
    <row r="17" spans="2:13" ht="16.5" customHeight="1" x14ac:dyDescent="0.25">
      <c r="B17" s="81" t="s">
        <v>122</v>
      </c>
      <c r="C17" s="84"/>
      <c r="F17" s="84"/>
      <c r="H17" s="86"/>
      <c r="J17" s="86"/>
    </row>
    <row r="18" spans="2:13" ht="12.75" customHeight="1" x14ac:dyDescent="0.25">
      <c r="B18" s="231" t="s">
        <v>110</v>
      </c>
    </row>
    <row r="19" spans="2:13" ht="16.5" customHeight="1" x14ac:dyDescent="0.25">
      <c r="B19" s="81" t="s">
        <v>69</v>
      </c>
      <c r="C19" s="94"/>
      <c r="F19" s="107"/>
      <c r="J19" s="86"/>
      <c r="M19" s="85"/>
    </row>
    <row r="20" spans="2:13" ht="9" customHeight="1" x14ac:dyDescent="0.25">
      <c r="B20" s="87"/>
      <c r="C20" s="80"/>
      <c r="D20" s="80"/>
      <c r="E20" s="80"/>
      <c r="F20" s="80"/>
      <c r="G20" s="80"/>
      <c r="H20" s="80"/>
      <c r="I20" s="80"/>
      <c r="J20" s="80"/>
      <c r="K20" s="80"/>
      <c r="L20" s="80"/>
    </row>
    <row r="21" spans="2:13" ht="9" customHeight="1" x14ac:dyDescent="0.25">
      <c r="B21" s="78"/>
    </row>
    <row r="22" spans="2:13" ht="15" x14ac:dyDescent="0.25">
      <c r="B22" s="78" t="s">
        <v>70</v>
      </c>
      <c r="C22" s="94"/>
      <c r="F22" s="93"/>
      <c r="G22" s="82"/>
      <c r="H22" s="82"/>
      <c r="I22" s="82"/>
      <c r="J22" s="82"/>
      <c r="K22" s="82"/>
    </row>
    <row r="23" spans="2:13" ht="12.75" customHeight="1" x14ac:dyDescent="0.25">
      <c r="B23" s="231" t="s">
        <v>106</v>
      </c>
      <c r="F23" s="82"/>
      <c r="G23" s="82"/>
      <c r="H23" s="82"/>
      <c r="I23" s="82"/>
      <c r="J23" s="82"/>
      <c r="K23" s="82"/>
      <c r="L23" s="82"/>
    </row>
    <row r="24" spans="2:13" ht="15.75" x14ac:dyDescent="0.25">
      <c r="B24" s="78" t="s">
        <v>123</v>
      </c>
      <c r="F24" s="100"/>
      <c r="G24" s="82"/>
      <c r="I24" s="82"/>
      <c r="K24" s="82"/>
    </row>
    <row r="25" spans="2:13" ht="15" x14ac:dyDescent="0.25">
      <c r="B25" s="231" t="s">
        <v>111</v>
      </c>
      <c r="F25" s="98">
        <f>IF(F24=42195,"Marathon",IF(F24=21097.5,"Halfmarathon",IF(F24=1609,"1 Mile",(F24))))</f>
        <v>0</v>
      </c>
      <c r="G25" s="82"/>
      <c r="I25" s="82"/>
      <c r="K25" s="82"/>
    </row>
    <row r="26" spans="2:13" ht="7.5" customHeight="1" x14ac:dyDescent="0.25">
      <c r="B26" s="78"/>
      <c r="F26" s="82"/>
      <c r="G26" s="82"/>
      <c r="I26" s="82"/>
      <c r="K26" s="82"/>
    </row>
    <row r="27" spans="2:13" ht="16.5" customHeight="1" x14ac:dyDescent="0.25">
      <c r="B27" s="78" t="s">
        <v>124</v>
      </c>
      <c r="E27" s="78" t="s">
        <v>73</v>
      </c>
      <c r="F27" s="101"/>
      <c r="G27" s="82"/>
      <c r="I27" s="82"/>
      <c r="K27" s="82"/>
    </row>
    <row r="28" spans="2:13" ht="16.5" customHeight="1" x14ac:dyDescent="0.25">
      <c r="B28" s="231" t="s">
        <v>113</v>
      </c>
      <c r="E28" s="78" t="s">
        <v>74</v>
      </c>
      <c r="F28" s="101"/>
      <c r="G28" s="82"/>
      <c r="I28" s="82"/>
      <c r="K28" s="82"/>
    </row>
    <row r="29" spans="2:13" ht="16.5" customHeight="1" x14ac:dyDescent="0.25">
      <c r="B29" s="92" t="s">
        <v>126</v>
      </c>
      <c r="D29" s="89"/>
      <c r="F29" s="102" t="str">
        <f>IFERROR((F28-F27)/F24*1000,"")</f>
        <v/>
      </c>
      <c r="G29" s="82"/>
      <c r="H29" s="76" t="str">
        <f>IFERROR((H28-H27)/H24*1000,"")</f>
        <v/>
      </c>
      <c r="I29" s="82"/>
      <c r="J29" s="76" t="str">
        <f>IFERROR((J28-J27)/J24*1000,"")</f>
        <v/>
      </c>
      <c r="K29" s="82"/>
      <c r="L29" s="76" t="str">
        <f>IFERROR((L28-L27)/L24*1000,"")</f>
        <v/>
      </c>
    </row>
    <row r="30" spans="2:13" ht="9" customHeight="1" x14ac:dyDescent="0.25"/>
    <row r="31" spans="2:13" ht="16.5" customHeight="1" x14ac:dyDescent="0.25">
      <c r="B31" s="78" t="s">
        <v>127</v>
      </c>
      <c r="D31" s="88"/>
      <c r="F31" s="101"/>
      <c r="G31" s="82"/>
      <c r="I31" s="82"/>
      <c r="K31" s="82"/>
    </row>
    <row r="32" spans="2:13" ht="16.5" customHeight="1" x14ac:dyDescent="0.25">
      <c r="B32" s="92" t="s">
        <v>125</v>
      </c>
      <c r="D32" s="89"/>
      <c r="F32" s="263" t="str">
        <f>IFERROR(F31/F24," ")</f>
        <v xml:space="preserve"> </v>
      </c>
      <c r="G32" s="264"/>
      <c r="H32" s="76" t="str">
        <f>IFERROR(H31/H24," ")</f>
        <v xml:space="preserve"> </v>
      </c>
      <c r="I32" s="264"/>
      <c r="J32" s="76" t="str">
        <f>IFERROR(J31/J24," ")</f>
        <v xml:space="preserve"> </v>
      </c>
      <c r="K32" s="264"/>
      <c r="L32" s="76" t="str">
        <f>IFERROR(L31/L24," ")</f>
        <v xml:space="preserve"> </v>
      </c>
    </row>
    <row r="33" spans="2:12" ht="12.75" customHeight="1" x14ac:dyDescent="0.25">
      <c r="B33" s="232" t="s">
        <v>112</v>
      </c>
      <c r="F33" s="82"/>
      <c r="G33" s="82"/>
      <c r="I33" s="82"/>
      <c r="K33" s="82"/>
    </row>
    <row r="34" spans="2:12" ht="9" customHeight="1" x14ac:dyDescent="0.25"/>
    <row r="35" spans="2:12" ht="15" x14ac:dyDescent="0.25">
      <c r="B35" s="78" t="s">
        <v>128</v>
      </c>
      <c r="C35" s="92" t="s">
        <v>114</v>
      </c>
      <c r="F35" s="84"/>
    </row>
    <row r="36" spans="2:12" ht="10.5" customHeight="1" x14ac:dyDescent="0.25">
      <c r="C36" s="92"/>
      <c r="F36" s="82"/>
      <c r="G36" s="82"/>
      <c r="I36" s="82"/>
      <c r="K36" s="82"/>
    </row>
    <row r="37" spans="2:12" ht="15" customHeight="1" x14ac:dyDescent="0.25">
      <c r="B37" s="78" t="s">
        <v>103</v>
      </c>
      <c r="C37" s="92" t="s">
        <v>115</v>
      </c>
      <c r="F37" s="84"/>
    </row>
    <row r="38" spans="2:12" ht="9" customHeight="1" x14ac:dyDescent="0.25">
      <c r="F38" s="82"/>
      <c r="G38" s="82"/>
      <c r="H38" s="82"/>
      <c r="I38" s="82"/>
      <c r="J38" s="82"/>
      <c r="K38" s="82"/>
      <c r="L38" s="82"/>
    </row>
    <row r="39" spans="2:12" ht="15" x14ac:dyDescent="0.25">
      <c r="B39" s="78" t="s">
        <v>129</v>
      </c>
      <c r="D39" s="258"/>
      <c r="E39" s="258"/>
      <c r="F39" s="258"/>
      <c r="H39" s="78" t="s">
        <v>130</v>
      </c>
      <c r="L39" s="94" t="s">
        <v>131</v>
      </c>
    </row>
    <row r="40" spans="2:12" ht="12" customHeight="1" x14ac:dyDescent="0.25">
      <c r="B40" s="78"/>
      <c r="D40" s="82"/>
    </row>
    <row r="41" spans="2:12" ht="15" customHeight="1" x14ac:dyDescent="0.25">
      <c r="B41" s="78" t="s">
        <v>132</v>
      </c>
      <c r="C41" s="259" t="s">
        <v>134</v>
      </c>
      <c r="D41" s="259"/>
      <c r="E41" s="259"/>
      <c r="F41" s="259"/>
      <c r="G41" s="259"/>
      <c r="H41" s="259"/>
      <c r="I41" s="259"/>
      <c r="J41" s="259"/>
      <c r="K41" s="259"/>
      <c r="L41" s="259"/>
    </row>
    <row r="42" spans="2:12" ht="18" customHeight="1" x14ac:dyDescent="0.25">
      <c r="B42" s="240"/>
      <c r="C42" s="240"/>
      <c r="D42" s="240"/>
      <c r="E42" s="240"/>
      <c r="F42" s="240"/>
      <c r="G42" s="240"/>
      <c r="H42" s="240"/>
      <c r="I42" s="240"/>
      <c r="J42" s="240"/>
      <c r="K42" s="240"/>
      <c r="L42" s="240"/>
    </row>
    <row r="43" spans="2:12" ht="18" customHeight="1" x14ac:dyDescent="0.25">
      <c r="B43" s="240"/>
      <c r="C43" s="240"/>
      <c r="D43" s="240"/>
      <c r="E43" s="240"/>
      <c r="F43" s="240"/>
      <c r="G43" s="240"/>
      <c r="H43" s="240"/>
      <c r="I43" s="240"/>
      <c r="J43" s="240"/>
      <c r="K43" s="240"/>
      <c r="L43" s="240"/>
    </row>
    <row r="44" spans="2:12" ht="18" customHeight="1" x14ac:dyDescent="0.25">
      <c r="B44" s="240"/>
      <c r="C44" s="240"/>
      <c r="D44" s="240"/>
      <c r="E44" s="240"/>
      <c r="F44" s="240"/>
      <c r="G44" s="240"/>
      <c r="H44" s="240"/>
      <c r="I44" s="240"/>
      <c r="J44" s="240"/>
      <c r="K44" s="240"/>
      <c r="L44" s="240"/>
    </row>
    <row r="45" spans="2:12" s="104" customFormat="1" ht="12" customHeight="1" x14ac:dyDescent="0.25">
      <c r="B45" s="105"/>
      <c r="C45" s="106"/>
      <c r="D45" s="106"/>
      <c r="E45" s="106"/>
      <c r="F45" s="106"/>
      <c r="G45" s="106"/>
      <c r="H45" s="106"/>
      <c r="I45" s="106"/>
      <c r="J45" s="106"/>
      <c r="K45" s="106"/>
      <c r="L45" s="106"/>
    </row>
    <row r="46" spans="2:12" ht="12" customHeight="1" x14ac:dyDescent="0.25">
      <c r="F46" s="75"/>
      <c r="H46" s="75"/>
      <c r="J46" s="75"/>
      <c r="L46" s="75"/>
    </row>
    <row r="47" spans="2:12" ht="15" customHeight="1" x14ac:dyDescent="0.25">
      <c r="B47" s="78" t="s">
        <v>78</v>
      </c>
      <c r="C47" s="209"/>
      <c r="E47" s="78" t="s">
        <v>68</v>
      </c>
      <c r="F47" s="209"/>
      <c r="J47" s="78" t="s">
        <v>104</v>
      </c>
      <c r="L47" s="84"/>
    </row>
    <row r="48" spans="2:12" ht="7.5" customHeight="1" x14ac:dyDescent="0.25">
      <c r="B48" s="78"/>
      <c r="C48" s="75"/>
      <c r="H48" s="75"/>
      <c r="J48" s="75"/>
    </row>
    <row r="49" spans="2:13" ht="15" customHeight="1" x14ac:dyDescent="0.25">
      <c r="B49" s="78" t="s">
        <v>69</v>
      </c>
      <c r="C49" s="107"/>
      <c r="F49" s="84"/>
    </row>
    <row r="50" spans="2:13" ht="6.75" customHeight="1" x14ac:dyDescent="0.25">
      <c r="B50" s="78"/>
      <c r="D50" s="75"/>
      <c r="H50" s="75"/>
      <c r="J50" s="75"/>
    </row>
    <row r="51" spans="2:13" ht="10.5" customHeight="1" x14ac:dyDescent="0.25">
      <c r="B51" s="78"/>
      <c r="D51" s="75"/>
      <c r="J51" s="75"/>
    </row>
    <row r="52" spans="2:13" ht="15" customHeight="1" x14ac:dyDescent="0.25">
      <c r="B52" s="78" t="s">
        <v>102</v>
      </c>
      <c r="C52" s="209"/>
      <c r="E52" s="78" t="s">
        <v>68</v>
      </c>
      <c r="F52" s="210"/>
      <c r="J52" s="78" t="s">
        <v>104</v>
      </c>
      <c r="L52" s="84"/>
    </row>
    <row r="53" spans="2:13" ht="6.75" customHeight="1" x14ac:dyDescent="0.25">
      <c r="B53" s="260"/>
      <c r="C53" s="261"/>
      <c r="D53" s="261"/>
      <c r="E53" s="261"/>
      <c r="F53" s="261"/>
      <c r="G53" s="261"/>
      <c r="H53" s="261"/>
      <c r="I53" s="261"/>
      <c r="J53" s="261"/>
      <c r="K53" s="261"/>
      <c r="L53" s="261"/>
    </row>
    <row r="54" spans="2:13" ht="15" customHeight="1" x14ac:dyDescent="0.25">
      <c r="B54" s="78" t="s">
        <v>48</v>
      </c>
    </row>
    <row r="55" spans="2:13" ht="36" customHeight="1" x14ac:dyDescent="0.25">
      <c r="B55" s="262" t="s">
        <v>133</v>
      </c>
      <c r="C55" s="262"/>
      <c r="D55" s="262"/>
      <c r="E55" s="262"/>
      <c r="F55" s="262"/>
      <c r="G55" s="262"/>
      <c r="H55" s="262"/>
      <c r="I55" s="262"/>
      <c r="J55" s="262"/>
      <c r="K55" s="262"/>
      <c r="L55" s="262"/>
      <c r="M55" s="90"/>
    </row>
    <row r="56" spans="2:13" ht="89.25" customHeight="1" x14ac:dyDescent="0.25">
      <c r="B56" s="262" t="s">
        <v>82</v>
      </c>
      <c r="C56" s="262"/>
      <c r="D56" s="262"/>
      <c r="E56" s="262"/>
      <c r="F56" s="262"/>
      <c r="G56" s="262"/>
      <c r="H56" s="262"/>
      <c r="I56" s="262"/>
      <c r="J56" s="262"/>
      <c r="K56" s="262"/>
      <c r="L56" s="262"/>
      <c r="M56" s="90"/>
    </row>
    <row r="57" spans="2:13" ht="6.75" customHeight="1" x14ac:dyDescent="0.25">
      <c r="F57" s="75"/>
      <c r="H57" s="75"/>
      <c r="J57" s="75"/>
      <c r="L57" s="75"/>
    </row>
    <row r="58" spans="2:13" ht="19.5" customHeight="1" x14ac:dyDescent="0.25">
      <c r="B58" s="78" t="s">
        <v>79</v>
      </c>
      <c r="C58" s="240"/>
      <c r="D58" s="240"/>
      <c r="E58" s="240"/>
      <c r="F58" s="240"/>
      <c r="G58" s="240"/>
      <c r="H58" s="240"/>
      <c r="I58" s="240"/>
      <c r="J58" s="240"/>
      <c r="K58" s="240"/>
      <c r="L58" s="240"/>
    </row>
    <row r="59" spans="2:13" ht="19.5" customHeight="1" x14ac:dyDescent="0.25">
      <c r="B59" s="78"/>
      <c r="C59" s="240"/>
      <c r="D59" s="240"/>
      <c r="E59" s="240"/>
      <c r="F59" s="240"/>
      <c r="G59" s="240"/>
      <c r="H59" s="240"/>
      <c r="I59" s="240"/>
      <c r="J59" s="240"/>
      <c r="K59" s="240"/>
      <c r="L59" s="240"/>
    </row>
    <row r="61" spans="2:13" ht="15" x14ac:dyDescent="0.25">
      <c r="B61" s="78" t="s">
        <v>76</v>
      </c>
      <c r="D61" s="93"/>
    </row>
    <row r="62" spans="2:13" ht="6.75" customHeight="1" x14ac:dyDescent="0.25">
      <c r="D62" s="82"/>
    </row>
    <row r="63" spans="2:13" ht="15" customHeight="1" x14ac:dyDescent="0.25">
      <c r="B63" s="78" t="s">
        <v>83</v>
      </c>
      <c r="C63" s="91" t="s">
        <v>81</v>
      </c>
      <c r="D63" s="94">
        <v>1</v>
      </c>
      <c r="E63" s="75" t="s">
        <v>71</v>
      </c>
    </row>
    <row r="64" spans="2:13" ht="15" customHeight="1" x14ac:dyDescent="0.25">
      <c r="C64" s="91" t="s">
        <v>81</v>
      </c>
      <c r="D64" s="99"/>
      <c r="E64" s="75" t="s">
        <v>77</v>
      </c>
    </row>
  </sheetData>
  <sheetProtection sheet="1" objects="1" scenarios="1"/>
  <mergeCells count="12">
    <mergeCell ref="B43:L43"/>
    <mergeCell ref="B44:L44"/>
    <mergeCell ref="B55:L55"/>
    <mergeCell ref="B56:L56"/>
    <mergeCell ref="C58:L58"/>
    <mergeCell ref="C59:L59"/>
    <mergeCell ref="D2:K3"/>
    <mergeCell ref="D4:K8"/>
    <mergeCell ref="D9:K9"/>
    <mergeCell ref="D39:F39"/>
    <mergeCell ref="C41:L41"/>
    <mergeCell ref="B42:L42"/>
  </mergeCells>
  <conditionalFormatting sqref="C13 F17 J46 E47:E48 J48 L46 J13 H13">
    <cfRule type="cellIs" dxfId="58" priority="32" operator="greaterThan">
      <formula>0</formula>
    </cfRule>
  </conditionalFormatting>
  <conditionalFormatting sqref="C13 F17 E47:E48 D50:E51 C52 J13 H13 C19 J45:J53 L45:M48 L50:M53 M49 C47:C49 H45:H48 H50:H53 F45:F53">
    <cfRule type="cellIs" dxfId="57" priority="23" operator="greaterThan">
      <formula>0</formula>
    </cfRule>
  </conditionalFormatting>
  <conditionalFormatting sqref="C17 E17:F17 H17 J17">
    <cfRule type="cellIs" dxfId="56" priority="48" operator="greaterThan">
      <formula>0</formula>
    </cfRule>
    <cfRule type="cellIs" dxfId="55" priority="49" operator="greaterThan">
      <formula>0</formula>
    </cfRule>
  </conditionalFormatting>
  <conditionalFormatting sqref="C22">
    <cfRule type="cellIs" dxfId="54" priority="45" operator="greaterThan">
      <formula>0</formula>
    </cfRule>
  </conditionalFormatting>
  <conditionalFormatting sqref="C58:C59">
    <cfRule type="cellIs" dxfId="53" priority="16" operator="greaterThan">
      <formula>0</formula>
    </cfRule>
  </conditionalFormatting>
  <conditionalFormatting sqref="D61:E61">
    <cfRule type="cellIs" dxfId="52" priority="31" operator="greaterThan">
      <formula>0</formula>
    </cfRule>
  </conditionalFormatting>
  <conditionalFormatting sqref="F49">
    <cfRule type="cellIs" priority="37" operator="greaterThan">
      <formula>0</formula>
    </cfRule>
  </conditionalFormatting>
  <conditionalFormatting sqref="F19">
    <cfRule type="cellIs" dxfId="51" priority="46" operator="greaterThan">
      <formula>0</formula>
    </cfRule>
    <cfRule type="cellIs" priority="47" operator="greaterThan">
      <formula>0</formula>
    </cfRule>
  </conditionalFormatting>
  <conditionalFormatting sqref="F22">
    <cfRule type="cellIs" dxfId="50" priority="35" operator="greaterThan">
      <formula>0</formula>
    </cfRule>
  </conditionalFormatting>
  <conditionalFormatting sqref="F24">
    <cfRule type="cellIs" dxfId="49" priority="42" operator="greaterThan">
      <formula>0</formula>
    </cfRule>
  </conditionalFormatting>
  <conditionalFormatting sqref="F31:F32">
    <cfRule type="cellIs" dxfId="48" priority="41" operator="greaterThan">
      <formula>0</formula>
    </cfRule>
  </conditionalFormatting>
  <conditionalFormatting sqref="F27:F28">
    <cfRule type="cellIs" dxfId="47" priority="29" operator="greaterThan">
      <formula>0</formula>
    </cfRule>
  </conditionalFormatting>
  <conditionalFormatting sqref="F37">
    <cfRule type="cellIs" dxfId="46" priority="44" operator="greaterThan">
      <formula>0</formula>
    </cfRule>
  </conditionalFormatting>
  <conditionalFormatting sqref="F35">
    <cfRule type="cellIs" dxfId="45" priority="43" operator="greaterThan">
      <formula>0</formula>
    </cfRule>
  </conditionalFormatting>
  <conditionalFormatting sqref="F46:F47 C47:C48 H50 D50:E51 C52">
    <cfRule type="cellIs" dxfId="44" priority="39" operator="greaterThan">
      <formula>0</formula>
    </cfRule>
  </conditionalFormatting>
  <conditionalFormatting sqref="F57">
    <cfRule type="cellIs" dxfId="43" priority="21" operator="greaterThan">
      <formula>0</formula>
    </cfRule>
    <cfRule type="cellIs" dxfId="42" priority="22" operator="greaterThan">
      <formula>0</formula>
    </cfRule>
  </conditionalFormatting>
  <conditionalFormatting sqref="H15">
    <cfRule type="cellIs" dxfId="41" priority="38" operator="greaterThan">
      <formula>0</formula>
    </cfRule>
    <cfRule type="cellIs" dxfId="40" priority="50" operator="greaterThan">
      <formula>0</formula>
    </cfRule>
  </conditionalFormatting>
  <conditionalFormatting sqref="H46 H48">
    <cfRule type="cellIs" dxfId="34" priority="40" operator="greaterThan">
      <formula>0</formula>
    </cfRule>
  </conditionalFormatting>
  <conditionalFormatting sqref="H57">
    <cfRule type="cellIs" dxfId="33" priority="19" operator="greaterThan">
      <formula>0</formula>
    </cfRule>
    <cfRule type="cellIs" dxfId="32" priority="20" operator="greaterThan">
      <formula>0</formula>
    </cfRule>
  </conditionalFormatting>
  <conditionalFormatting sqref="J15 D39 D63:E64">
    <cfRule type="cellIs" dxfId="31" priority="36" operator="greaterThan">
      <formula>0</formula>
    </cfRule>
  </conditionalFormatting>
  <conditionalFormatting sqref="C15">
    <cfRule type="cellIs" dxfId="30" priority="33" operator="greaterThan">
      <formula>0</formula>
    </cfRule>
    <cfRule type="cellIs" dxfId="29" priority="34" operator="greaterThan">
      <formula>0</formula>
    </cfRule>
  </conditionalFormatting>
  <conditionalFormatting sqref="J50:J51">
    <cfRule type="cellIs" dxfId="28" priority="30" operator="greaterThan">
      <formula>0</formula>
    </cfRule>
  </conditionalFormatting>
  <conditionalFormatting sqref="J57 L57">
    <cfRule type="cellIs" dxfId="27" priority="17" operator="greaterThan">
      <formula>0</formula>
    </cfRule>
    <cfRule type="cellIs" dxfId="26" priority="18" operator="greaterThan">
      <formula>0</formula>
    </cfRule>
  </conditionalFormatting>
  <conditionalFormatting sqref="L46:L47">
    <cfRule type="cellIs" dxfId="25" priority="15" operator="greaterThan">
      <formula>0</formula>
    </cfRule>
  </conditionalFormatting>
  <conditionalFormatting sqref="L52">
    <cfRule type="cellIs" dxfId="24" priority="14" operator="greaterThan">
      <formula>0</formula>
    </cfRule>
  </conditionalFormatting>
  <conditionalFormatting sqref="J19">
    <cfRule type="cellIs" dxfId="23" priority="12" operator="greaterThan">
      <formula>0</formula>
    </cfRule>
    <cfRule type="cellIs" dxfId="22" priority="13" operator="greaterThan">
      <formula>0</formula>
    </cfRule>
  </conditionalFormatting>
  <conditionalFormatting sqref="L39">
    <cfRule type="cellIs" dxfId="21" priority="11" operator="greaterThan">
      <formula>0</formula>
    </cfRule>
  </conditionalFormatting>
  <conditionalFormatting sqref="B42">
    <cfRule type="cellIs" dxfId="20" priority="10" operator="greaterThan">
      <formula>0</formula>
    </cfRule>
  </conditionalFormatting>
  <conditionalFormatting sqref="B43">
    <cfRule type="cellIs" dxfId="19" priority="9" operator="greaterThan">
      <formula>0</formula>
    </cfRule>
  </conditionalFormatting>
  <conditionalFormatting sqref="B44">
    <cfRule type="cellIs" dxfId="18" priority="8" operator="greaterThan">
      <formula>0</formula>
    </cfRule>
  </conditionalFormatting>
  <conditionalFormatting sqref="L55:L56">
    <cfRule type="cellIs" dxfId="17" priority="3" operator="greaterThan">
      <formula>0</formula>
    </cfRule>
  </conditionalFormatting>
  <conditionalFormatting sqref="F55:F56">
    <cfRule type="cellIs" dxfId="16" priority="1" operator="greaterThan">
      <formula>0</formula>
    </cfRule>
    <cfRule type="cellIs" dxfId="15" priority="2" operator="greaterThan">
      <formula>0</formula>
    </cfRule>
  </conditionalFormatting>
  <conditionalFormatting sqref="H55:H56">
    <cfRule type="cellIs" dxfId="14" priority="6" operator="greaterThan">
      <formula>0</formula>
    </cfRule>
    <cfRule type="cellIs" dxfId="13" priority="7" operator="greaterThan">
      <formula>0</formula>
    </cfRule>
  </conditionalFormatting>
  <conditionalFormatting sqref="J55:J56 L55:L56">
    <cfRule type="cellIs" dxfId="12" priority="5" operator="greaterThan">
      <formula>0</formula>
    </cfRule>
  </conditionalFormatting>
  <conditionalFormatting sqref="J55:J56">
    <cfRule type="cellIs" dxfId="11" priority="4" operator="greaterThan">
      <formula>0</formula>
    </cfRule>
  </conditionalFormatting>
  <dataValidations count="4">
    <dataValidation type="list" allowBlank="1" showInputMessage="1" showErrorMessage="1" sqref="L39" xr:uid="{176B3C35-1BEF-452F-8040-87E2F2D916A4}">
      <formula1>"Two,One,see evaluation"</formula1>
    </dataValidation>
    <dataValidation type="list" allowBlank="1" showInputMessage="1" showErrorMessage="1" sqref="L52" xr:uid="{E953A3A7-EC4E-4C0E-A1F4-6D39BFB3FEFD}">
      <formula1>"[Grade A],[Grade B],local [Grade C]"</formula1>
    </dataValidation>
    <dataValidation type="list" allowBlank="1" showInputMessage="1" showErrorMessage="1" sqref="K47:L47" xr:uid="{72DAC126-7FAC-4F7B-89D8-00D5872BA342}">
      <formula1>"[Grade A],[Grade B]"</formula1>
    </dataValidation>
    <dataValidation type="list" allowBlank="1" showInputMessage="1" showErrorMessage="1" sqref="C22" xr:uid="{A0C2C14D-965D-4806-97AF-0D29A974B8E3}">
      <formula1>"New measurement, Addition measurement datet from, Control measurement"</formula1>
    </dataValidation>
  </dataValidations>
  <printOptions horizontalCentered="1"/>
  <pageMargins left="0.51181102362204722" right="0.11811023622047245" top="0.19685039370078741" bottom="0.15748031496062992" header="0" footer="0.11811023622047245"/>
  <pageSetup paperSize="9" scale="77" fitToHeight="0" orientation="portrait" r:id="rId1"/>
  <headerFooter>
    <oddFooter>&amp;CMesurage du course WA • report form 1f-25.2 • © GCRCM • Droits d’auteur réservés!&amp;RPage 1</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54F9E-22DD-4EA2-BF3F-A1394AD0BFA6}">
  <sheetPr>
    <pageSetUpPr fitToPage="1"/>
  </sheetPr>
  <dimension ref="B1:Q64"/>
  <sheetViews>
    <sheetView topLeftCell="A9" zoomScaleNormal="100" zoomScaleSheetLayoutView="100" workbookViewId="0">
      <selection activeCell="P28" sqref="P28"/>
    </sheetView>
  </sheetViews>
  <sheetFormatPr baseColWidth="10" defaultRowHeight="14.25" x14ac:dyDescent="0.25"/>
  <cols>
    <col min="1" max="1" width="2.85546875" style="76" customWidth="1"/>
    <col min="2" max="2" width="20.5703125" style="75" customWidth="1"/>
    <col min="3" max="3" width="14.140625" style="76" customWidth="1"/>
    <col min="4" max="4" width="12.85546875" style="76" customWidth="1"/>
    <col min="5" max="5" width="9.28515625" style="76" customWidth="1"/>
    <col min="6" max="6" width="15.7109375" style="76" customWidth="1"/>
    <col min="7" max="7" width="0.85546875" style="76" customWidth="1"/>
    <col min="8" max="8" width="15.7109375" style="76" customWidth="1"/>
    <col min="9" max="9" width="0.85546875" style="76" customWidth="1"/>
    <col min="10" max="10" width="15.7109375" style="76" customWidth="1"/>
    <col min="11" max="11" width="0.85546875" style="76" customWidth="1"/>
    <col min="12" max="12" width="15.7109375" style="76" customWidth="1"/>
    <col min="13" max="13" width="3.28515625" style="76" customWidth="1"/>
    <col min="14" max="16384" width="11.42578125" style="76"/>
  </cols>
  <sheetData>
    <row r="1" spans="2:17" ht="9" customHeight="1" x14ac:dyDescent="0.25"/>
    <row r="2" spans="2:17" ht="14.25" customHeight="1" x14ac:dyDescent="0.25">
      <c r="D2" s="237" t="s">
        <v>118</v>
      </c>
      <c r="E2" s="237"/>
      <c r="F2" s="237"/>
      <c r="G2" s="237"/>
      <c r="H2" s="237"/>
      <c r="I2" s="237"/>
      <c r="J2" s="237"/>
      <c r="K2" s="237"/>
      <c r="L2" s="256"/>
      <c r="M2" s="95"/>
    </row>
    <row r="3" spans="2:17" ht="31.5" customHeight="1" x14ac:dyDescent="0.25">
      <c r="D3" s="237"/>
      <c r="E3" s="237"/>
      <c r="F3" s="237"/>
      <c r="G3" s="237"/>
      <c r="H3" s="237"/>
      <c r="I3" s="237"/>
      <c r="J3" s="237"/>
      <c r="K3" s="237"/>
      <c r="L3" s="256"/>
      <c r="M3" s="95"/>
    </row>
    <row r="4" spans="2:17" ht="18.75" customHeight="1" x14ac:dyDescent="0.25">
      <c r="D4" s="238" t="s">
        <v>119</v>
      </c>
      <c r="E4" s="238"/>
      <c r="F4" s="238"/>
      <c r="G4" s="238"/>
      <c r="H4" s="238"/>
      <c r="I4" s="238"/>
      <c r="J4" s="238"/>
      <c r="K4" s="238"/>
      <c r="L4" s="257"/>
      <c r="M4" s="96"/>
    </row>
    <row r="5" spans="2:17" ht="9.75" customHeight="1" x14ac:dyDescent="0.25">
      <c r="D5" s="238"/>
      <c r="E5" s="238"/>
      <c r="F5" s="238"/>
      <c r="G5" s="238"/>
      <c r="H5" s="238"/>
      <c r="I5" s="238"/>
      <c r="J5" s="238"/>
      <c r="K5" s="238"/>
      <c r="L5" s="257"/>
      <c r="M5" s="96"/>
    </row>
    <row r="6" spans="2:17" ht="15" customHeight="1" x14ac:dyDescent="0.25">
      <c r="D6" s="238"/>
      <c r="E6" s="238"/>
      <c r="F6" s="238"/>
      <c r="G6" s="238"/>
      <c r="H6" s="238"/>
      <c r="I6" s="238"/>
      <c r="J6" s="238"/>
      <c r="K6" s="238"/>
      <c r="L6" s="257"/>
      <c r="M6" s="96"/>
    </row>
    <row r="7" spans="2:17" ht="15" customHeight="1" x14ac:dyDescent="0.25">
      <c r="D7" s="238"/>
      <c r="E7" s="238"/>
      <c r="F7" s="238"/>
      <c r="G7" s="238"/>
      <c r="H7" s="238"/>
      <c r="I7" s="238"/>
      <c r="J7" s="238"/>
      <c r="K7" s="238"/>
      <c r="L7" s="257"/>
    </row>
    <row r="8" spans="2:17" ht="15" customHeight="1" x14ac:dyDescent="0.25">
      <c r="D8" s="238"/>
      <c r="E8" s="238"/>
      <c r="F8" s="238"/>
      <c r="G8" s="238"/>
      <c r="H8" s="238"/>
      <c r="I8" s="238"/>
      <c r="J8" s="238"/>
      <c r="K8" s="238"/>
      <c r="M8" s="97"/>
      <c r="N8" s="77"/>
      <c r="O8" s="77"/>
      <c r="P8" s="77"/>
      <c r="Q8" s="77"/>
    </row>
    <row r="9" spans="2:17" x14ac:dyDescent="0.25">
      <c r="D9" s="239" t="s">
        <v>80</v>
      </c>
      <c r="E9" s="239"/>
      <c r="F9" s="239"/>
      <c r="G9" s="239"/>
      <c r="H9" s="239"/>
      <c r="I9" s="239"/>
      <c r="J9" s="239"/>
      <c r="K9" s="239"/>
      <c r="L9" s="85"/>
    </row>
    <row r="10" spans="2:17" ht="6" customHeight="1" x14ac:dyDescent="0.25">
      <c r="B10" s="79"/>
      <c r="C10" s="80"/>
      <c r="D10" s="80"/>
      <c r="E10" s="80"/>
      <c r="F10" s="80"/>
      <c r="G10" s="80"/>
      <c r="H10" s="80"/>
      <c r="I10" s="80"/>
      <c r="J10" s="80"/>
      <c r="K10" s="80"/>
      <c r="L10" s="80"/>
    </row>
    <row r="11" spans="2:17" ht="16.5" customHeight="1" x14ac:dyDescent="0.25">
      <c r="B11" s="103" t="s">
        <v>75</v>
      </c>
    </row>
    <row r="12" spans="2:17" ht="12" customHeight="1" x14ac:dyDescent="0.25">
      <c r="B12" s="78"/>
    </row>
    <row r="13" spans="2:17" s="82" customFormat="1" ht="16.5" customHeight="1" x14ac:dyDescent="0.25">
      <c r="B13" s="81" t="s">
        <v>72</v>
      </c>
      <c r="C13" s="83"/>
      <c r="H13" s="81" t="s">
        <v>121</v>
      </c>
      <c r="J13" s="94"/>
    </row>
    <row r="14" spans="2:17" s="82" customFormat="1" ht="12.75" customHeight="1" x14ac:dyDescent="0.25">
      <c r="B14" s="231" t="s">
        <v>106</v>
      </c>
      <c r="H14" s="231" t="s">
        <v>108</v>
      </c>
    </row>
    <row r="15" spans="2:17" s="82" customFormat="1" ht="16.5" customHeight="1" x14ac:dyDescent="0.25">
      <c r="B15" s="81" t="s">
        <v>68</v>
      </c>
      <c r="C15" s="94"/>
      <c r="H15" s="81" t="s">
        <v>120</v>
      </c>
      <c r="J15" s="93"/>
    </row>
    <row r="16" spans="2:17" ht="12.75" customHeight="1" x14ac:dyDescent="0.25">
      <c r="B16" s="231" t="s">
        <v>109</v>
      </c>
      <c r="H16" s="231" t="s">
        <v>107</v>
      </c>
    </row>
    <row r="17" spans="2:13" ht="16.5" customHeight="1" x14ac:dyDescent="0.25">
      <c r="B17" s="81" t="s">
        <v>122</v>
      </c>
      <c r="C17" s="84"/>
      <c r="F17" s="84"/>
      <c r="H17" s="86"/>
      <c r="J17" s="86"/>
    </row>
    <row r="18" spans="2:13" ht="12.75" customHeight="1" x14ac:dyDescent="0.25">
      <c r="B18" s="231" t="s">
        <v>110</v>
      </c>
    </row>
    <row r="19" spans="2:13" ht="16.5" customHeight="1" x14ac:dyDescent="0.25">
      <c r="B19" s="81" t="s">
        <v>69</v>
      </c>
      <c r="C19" s="94"/>
      <c r="F19" s="107"/>
      <c r="J19" s="86"/>
      <c r="M19" s="85"/>
    </row>
    <row r="20" spans="2:13" ht="9" customHeight="1" x14ac:dyDescent="0.25">
      <c r="B20" s="87"/>
      <c r="C20" s="80"/>
      <c r="D20" s="80"/>
      <c r="E20" s="80"/>
      <c r="F20" s="80"/>
      <c r="G20" s="80"/>
      <c r="H20" s="80"/>
      <c r="I20" s="80"/>
      <c r="J20" s="80"/>
      <c r="K20" s="80"/>
      <c r="L20" s="80"/>
    </row>
    <row r="21" spans="2:13" ht="9" customHeight="1" x14ac:dyDescent="0.25">
      <c r="B21" s="78"/>
    </row>
    <row r="22" spans="2:13" ht="15" x14ac:dyDescent="0.25">
      <c r="B22" s="78" t="s">
        <v>70</v>
      </c>
      <c r="C22" s="94"/>
      <c r="F22" s="93"/>
      <c r="G22" s="82"/>
      <c r="H22" s="82"/>
      <c r="I22" s="82"/>
      <c r="J22" s="82"/>
      <c r="K22" s="82"/>
    </row>
    <row r="23" spans="2:13" ht="12.75" customHeight="1" x14ac:dyDescent="0.25">
      <c r="B23" s="231" t="s">
        <v>106</v>
      </c>
      <c r="F23" s="82"/>
      <c r="G23" s="82"/>
      <c r="H23" s="82"/>
      <c r="I23" s="82"/>
      <c r="J23" s="82"/>
      <c r="K23" s="82"/>
      <c r="L23" s="82"/>
    </row>
    <row r="24" spans="2:13" ht="15.75" x14ac:dyDescent="0.25">
      <c r="B24" s="78" t="s">
        <v>123</v>
      </c>
      <c r="F24" s="100"/>
      <c r="G24" s="82"/>
      <c r="H24" s="100"/>
      <c r="I24" s="82"/>
      <c r="K24" s="82"/>
    </row>
    <row r="25" spans="2:13" ht="15" x14ac:dyDescent="0.25">
      <c r="B25" s="231" t="s">
        <v>111</v>
      </c>
      <c r="F25" s="98">
        <f>IF(F24=42195,"Marathon",IF(F24=21097.5,"Halfmarathon",IF(F24=1609,"1 Mile",(F24))))</f>
        <v>0</v>
      </c>
      <c r="G25" s="82"/>
      <c r="H25" s="98">
        <f>IF(H24=42195,"Marathon",IF(H24=21097.5,"Halfmarathon",IF(H24=1609,"1 Mile",(H24))))</f>
        <v>0</v>
      </c>
      <c r="I25" s="82"/>
      <c r="K25" s="82"/>
    </row>
    <row r="26" spans="2:13" ht="7.5" customHeight="1" x14ac:dyDescent="0.25">
      <c r="B26" s="78"/>
      <c r="F26" s="82"/>
      <c r="G26" s="82"/>
      <c r="H26" s="82"/>
      <c r="I26" s="82"/>
      <c r="K26" s="82"/>
    </row>
    <row r="27" spans="2:13" ht="16.5" customHeight="1" x14ac:dyDescent="0.25">
      <c r="B27" s="78" t="s">
        <v>124</v>
      </c>
      <c r="E27" s="78" t="s">
        <v>73</v>
      </c>
      <c r="F27" s="101"/>
      <c r="G27" s="82"/>
      <c r="H27" s="101"/>
      <c r="I27" s="82"/>
      <c r="K27" s="82"/>
    </row>
    <row r="28" spans="2:13" ht="16.5" customHeight="1" x14ac:dyDescent="0.25">
      <c r="B28" s="231" t="s">
        <v>113</v>
      </c>
      <c r="E28" s="78" t="s">
        <v>74</v>
      </c>
      <c r="F28" s="101"/>
      <c r="G28" s="82"/>
      <c r="H28" s="101"/>
      <c r="I28" s="82"/>
      <c r="K28" s="82"/>
    </row>
    <row r="29" spans="2:13" ht="16.5" customHeight="1" x14ac:dyDescent="0.25">
      <c r="B29" s="92" t="s">
        <v>126</v>
      </c>
      <c r="D29" s="89"/>
      <c r="F29" s="102" t="str">
        <f>IFERROR((F28-F27)/F24*1000,"")</f>
        <v/>
      </c>
      <c r="G29" s="82"/>
      <c r="H29" s="102" t="str">
        <f>IFERROR((H28-H27)/H24*1000,"")</f>
        <v/>
      </c>
      <c r="I29" s="82"/>
      <c r="J29" s="76" t="str">
        <f>IFERROR((J28-J27)/J24*1000,"")</f>
        <v/>
      </c>
      <c r="K29" s="82"/>
      <c r="L29" s="76" t="str">
        <f>IFERROR((L28-L27)/L24*1000,"")</f>
        <v/>
      </c>
    </row>
    <row r="30" spans="2:13" ht="9" customHeight="1" x14ac:dyDescent="0.25"/>
    <row r="31" spans="2:13" ht="16.5" customHeight="1" x14ac:dyDescent="0.25">
      <c r="B31" s="78" t="s">
        <v>127</v>
      </c>
      <c r="D31" s="88"/>
      <c r="F31" s="101"/>
      <c r="G31" s="82"/>
      <c r="H31" s="101"/>
      <c r="I31" s="82"/>
      <c r="K31" s="82"/>
    </row>
    <row r="32" spans="2:13" ht="16.5" customHeight="1" x14ac:dyDescent="0.25">
      <c r="B32" s="92" t="s">
        <v>125</v>
      </c>
      <c r="D32" s="89"/>
      <c r="F32" s="263" t="str">
        <f>IFERROR(F31/F24," ")</f>
        <v xml:space="preserve"> </v>
      </c>
      <c r="G32" s="264"/>
      <c r="H32" s="263" t="str">
        <f>IFERROR(H31/H24," ")</f>
        <v xml:space="preserve"> </v>
      </c>
      <c r="I32" s="264"/>
      <c r="J32" s="76" t="str">
        <f>IFERROR(J31/J24," ")</f>
        <v xml:space="preserve"> </v>
      </c>
      <c r="K32" s="264"/>
      <c r="L32" s="76" t="str">
        <f>IFERROR(L31/L24," ")</f>
        <v xml:space="preserve"> </v>
      </c>
    </row>
    <row r="33" spans="2:12" ht="12.75" customHeight="1" x14ac:dyDescent="0.25">
      <c r="B33" s="232" t="s">
        <v>112</v>
      </c>
      <c r="F33" s="82"/>
      <c r="G33" s="82"/>
      <c r="H33" s="82"/>
      <c r="I33" s="82"/>
      <c r="K33" s="82"/>
    </row>
    <row r="34" spans="2:12" ht="9" customHeight="1" x14ac:dyDescent="0.25"/>
    <row r="35" spans="2:12" ht="15" x14ac:dyDescent="0.25">
      <c r="B35" s="78" t="s">
        <v>128</v>
      </c>
      <c r="C35" s="92" t="s">
        <v>114</v>
      </c>
      <c r="F35" s="84"/>
      <c r="H35" s="84"/>
    </row>
    <row r="36" spans="2:12" ht="10.5" customHeight="1" x14ac:dyDescent="0.25">
      <c r="C36" s="92"/>
      <c r="F36" s="82"/>
      <c r="G36" s="82"/>
      <c r="H36" s="82"/>
      <c r="I36" s="82"/>
      <c r="K36" s="82"/>
    </row>
    <row r="37" spans="2:12" ht="15" customHeight="1" x14ac:dyDescent="0.25">
      <c r="B37" s="78" t="s">
        <v>103</v>
      </c>
      <c r="C37" s="92" t="s">
        <v>115</v>
      </c>
      <c r="F37" s="84"/>
      <c r="H37" s="84"/>
    </row>
    <row r="38" spans="2:12" ht="9" customHeight="1" x14ac:dyDescent="0.25">
      <c r="F38" s="82"/>
      <c r="G38" s="82"/>
      <c r="H38" s="82"/>
      <c r="I38" s="82"/>
      <c r="J38" s="82"/>
      <c r="K38" s="82"/>
      <c r="L38" s="82"/>
    </row>
    <row r="39" spans="2:12" ht="15" x14ac:dyDescent="0.25">
      <c r="B39" s="78" t="s">
        <v>129</v>
      </c>
      <c r="D39" s="258"/>
      <c r="E39" s="258"/>
      <c r="F39" s="258"/>
      <c r="H39" s="78" t="s">
        <v>130</v>
      </c>
      <c r="L39" s="94" t="s">
        <v>131</v>
      </c>
    </row>
    <row r="40" spans="2:12" ht="12" customHeight="1" x14ac:dyDescent="0.25">
      <c r="B40" s="78"/>
      <c r="D40" s="82"/>
    </row>
    <row r="41" spans="2:12" ht="15" customHeight="1" x14ac:dyDescent="0.25">
      <c r="B41" s="78" t="s">
        <v>132</v>
      </c>
      <c r="C41" s="259" t="s">
        <v>134</v>
      </c>
      <c r="D41" s="259"/>
      <c r="E41" s="259"/>
      <c r="F41" s="259"/>
      <c r="G41" s="259"/>
      <c r="H41" s="259"/>
      <c r="I41" s="259"/>
      <c r="J41" s="259"/>
      <c r="K41" s="259"/>
      <c r="L41" s="259"/>
    </row>
    <row r="42" spans="2:12" ht="18" customHeight="1" x14ac:dyDescent="0.25">
      <c r="B42" s="240"/>
      <c r="C42" s="240"/>
      <c r="D42" s="240"/>
      <c r="E42" s="240"/>
      <c r="F42" s="240"/>
      <c r="G42" s="240"/>
      <c r="H42" s="240"/>
      <c r="I42" s="240"/>
      <c r="J42" s="240"/>
      <c r="K42" s="240"/>
      <c r="L42" s="240"/>
    </row>
    <row r="43" spans="2:12" ht="18" customHeight="1" x14ac:dyDescent="0.25">
      <c r="B43" s="240"/>
      <c r="C43" s="240"/>
      <c r="D43" s="240"/>
      <c r="E43" s="240"/>
      <c r="F43" s="240"/>
      <c r="G43" s="240"/>
      <c r="H43" s="240"/>
      <c r="I43" s="240"/>
      <c r="J43" s="240"/>
      <c r="K43" s="240"/>
      <c r="L43" s="240"/>
    </row>
    <row r="44" spans="2:12" ht="18" customHeight="1" x14ac:dyDescent="0.25">
      <c r="B44" s="240"/>
      <c r="C44" s="240"/>
      <c r="D44" s="240"/>
      <c r="E44" s="240"/>
      <c r="F44" s="240"/>
      <c r="G44" s="240"/>
      <c r="H44" s="240"/>
      <c r="I44" s="240"/>
      <c r="J44" s="240"/>
      <c r="K44" s="240"/>
      <c r="L44" s="240"/>
    </row>
    <row r="45" spans="2:12" s="104" customFormat="1" ht="12" customHeight="1" x14ac:dyDescent="0.25">
      <c r="B45" s="105"/>
      <c r="C45" s="106"/>
      <c r="D45" s="106"/>
      <c r="E45" s="106"/>
      <c r="F45" s="106"/>
      <c r="G45" s="106"/>
      <c r="H45" s="106"/>
      <c r="I45" s="106"/>
      <c r="J45" s="106"/>
      <c r="K45" s="106"/>
      <c r="L45" s="106"/>
    </row>
    <row r="46" spans="2:12" ht="12" customHeight="1" x14ac:dyDescent="0.25">
      <c r="F46" s="75"/>
      <c r="H46" s="75"/>
      <c r="J46" s="75"/>
      <c r="L46" s="75"/>
    </row>
    <row r="47" spans="2:12" ht="15" customHeight="1" x14ac:dyDescent="0.25">
      <c r="B47" s="78" t="s">
        <v>78</v>
      </c>
      <c r="C47" s="209"/>
      <c r="E47" s="78" t="s">
        <v>68</v>
      </c>
      <c r="F47" s="209"/>
      <c r="J47" s="78" t="s">
        <v>104</v>
      </c>
      <c r="L47" s="84"/>
    </row>
    <row r="48" spans="2:12" ht="7.5" customHeight="1" x14ac:dyDescent="0.25">
      <c r="B48" s="78"/>
      <c r="C48" s="75"/>
      <c r="H48" s="75"/>
      <c r="J48" s="75"/>
    </row>
    <row r="49" spans="2:13" ht="15" customHeight="1" x14ac:dyDescent="0.25">
      <c r="B49" s="78" t="s">
        <v>69</v>
      </c>
      <c r="C49" s="107"/>
      <c r="F49" s="84"/>
    </row>
    <row r="50" spans="2:13" ht="6.75" customHeight="1" x14ac:dyDescent="0.25">
      <c r="B50" s="78"/>
      <c r="D50" s="75"/>
      <c r="H50" s="75"/>
      <c r="J50" s="75"/>
    </row>
    <row r="51" spans="2:13" ht="10.5" customHeight="1" x14ac:dyDescent="0.25">
      <c r="B51" s="78"/>
      <c r="D51" s="75"/>
      <c r="J51" s="75"/>
    </row>
    <row r="52" spans="2:13" ht="15" customHeight="1" x14ac:dyDescent="0.25">
      <c r="B52" s="78" t="s">
        <v>102</v>
      </c>
      <c r="C52" s="209"/>
      <c r="E52" s="78" t="s">
        <v>68</v>
      </c>
      <c r="F52" s="210"/>
      <c r="J52" s="78" t="s">
        <v>104</v>
      </c>
      <c r="L52" s="84"/>
    </row>
    <row r="53" spans="2:13" ht="6.75" customHeight="1" x14ac:dyDescent="0.25">
      <c r="B53" s="260"/>
      <c r="C53" s="261"/>
      <c r="D53" s="261"/>
      <c r="E53" s="261"/>
      <c r="F53" s="261"/>
      <c r="G53" s="261"/>
      <c r="H53" s="261"/>
      <c r="I53" s="261"/>
      <c r="J53" s="261"/>
      <c r="K53" s="261"/>
      <c r="L53" s="261"/>
    </row>
    <row r="54" spans="2:13" ht="15" customHeight="1" x14ac:dyDescent="0.25">
      <c r="B54" s="78" t="s">
        <v>48</v>
      </c>
    </row>
    <row r="55" spans="2:13" ht="36" customHeight="1" x14ac:dyDescent="0.25">
      <c r="B55" s="262" t="s">
        <v>133</v>
      </c>
      <c r="C55" s="262"/>
      <c r="D55" s="262"/>
      <c r="E55" s="262"/>
      <c r="F55" s="262"/>
      <c r="G55" s="262"/>
      <c r="H55" s="262"/>
      <c r="I55" s="262"/>
      <c r="J55" s="262"/>
      <c r="K55" s="262"/>
      <c r="L55" s="262"/>
      <c r="M55" s="90"/>
    </row>
    <row r="56" spans="2:13" ht="89.25" customHeight="1" x14ac:dyDescent="0.25">
      <c r="B56" s="262" t="s">
        <v>82</v>
      </c>
      <c r="C56" s="262"/>
      <c r="D56" s="262"/>
      <c r="E56" s="262"/>
      <c r="F56" s="262"/>
      <c r="G56" s="262"/>
      <c r="H56" s="262"/>
      <c r="I56" s="262"/>
      <c r="J56" s="262"/>
      <c r="K56" s="262"/>
      <c r="L56" s="262"/>
      <c r="M56" s="90"/>
    </row>
    <row r="57" spans="2:13" ht="6.75" customHeight="1" x14ac:dyDescent="0.25">
      <c r="F57" s="75"/>
      <c r="H57" s="75"/>
      <c r="J57" s="75"/>
      <c r="L57" s="75"/>
    </row>
    <row r="58" spans="2:13" ht="19.5" customHeight="1" x14ac:dyDescent="0.25">
      <c r="B58" s="78" t="s">
        <v>79</v>
      </c>
      <c r="C58" s="240"/>
      <c r="D58" s="240"/>
      <c r="E58" s="240"/>
      <c r="F58" s="240"/>
      <c r="G58" s="240"/>
      <c r="H58" s="240"/>
      <c r="I58" s="240"/>
      <c r="J58" s="240"/>
      <c r="K58" s="240"/>
      <c r="L58" s="240"/>
    </row>
    <row r="59" spans="2:13" ht="19.5" customHeight="1" x14ac:dyDescent="0.25">
      <c r="B59" s="78"/>
      <c r="C59" s="240"/>
      <c r="D59" s="240"/>
      <c r="E59" s="240"/>
      <c r="F59" s="240"/>
      <c r="G59" s="240"/>
      <c r="H59" s="240"/>
      <c r="I59" s="240"/>
      <c r="J59" s="240"/>
      <c r="K59" s="240"/>
      <c r="L59" s="240"/>
    </row>
    <row r="61" spans="2:13" ht="15" x14ac:dyDescent="0.25">
      <c r="B61" s="78" t="s">
        <v>76</v>
      </c>
      <c r="D61" s="93"/>
    </row>
    <row r="62" spans="2:13" ht="6.75" customHeight="1" x14ac:dyDescent="0.25">
      <c r="D62" s="82"/>
    </row>
    <row r="63" spans="2:13" ht="15" customHeight="1" x14ac:dyDescent="0.25">
      <c r="B63" s="78" t="s">
        <v>83</v>
      </c>
      <c r="C63" s="91" t="s">
        <v>81</v>
      </c>
      <c r="D63" s="94">
        <v>1</v>
      </c>
      <c r="E63" s="75" t="s">
        <v>71</v>
      </c>
    </row>
    <row r="64" spans="2:13" ht="15" customHeight="1" x14ac:dyDescent="0.25">
      <c r="C64" s="91" t="s">
        <v>81</v>
      </c>
      <c r="D64" s="99"/>
      <c r="E64" s="75" t="s">
        <v>77</v>
      </c>
    </row>
  </sheetData>
  <sheetProtection sheet="1" objects="1" scenarios="1"/>
  <mergeCells count="12">
    <mergeCell ref="B43:L43"/>
    <mergeCell ref="B44:L44"/>
    <mergeCell ref="B55:L55"/>
    <mergeCell ref="B56:L56"/>
    <mergeCell ref="C58:L58"/>
    <mergeCell ref="C59:L59"/>
    <mergeCell ref="D2:K3"/>
    <mergeCell ref="D4:K8"/>
    <mergeCell ref="D9:K9"/>
    <mergeCell ref="D39:F39"/>
    <mergeCell ref="C41:L41"/>
    <mergeCell ref="B42:L42"/>
  </mergeCells>
  <conditionalFormatting sqref="C13 F17 J46 E47:E48 J48 L46 J13 H13">
    <cfRule type="cellIs" dxfId="111" priority="37" operator="greaterThan">
      <formula>0</formula>
    </cfRule>
  </conditionalFormatting>
  <conditionalFormatting sqref="C13 F17 E47:E48 D50:E51 C52 J13 H13 C19 J45:J53 L45:M48 L50:M53 M49 C47:C49 H45:H48 H50:H53 F45:F53">
    <cfRule type="cellIs" dxfId="110" priority="23" operator="greaterThan">
      <formula>0</formula>
    </cfRule>
  </conditionalFormatting>
  <conditionalFormatting sqref="C17 E17:F17 H17 J17">
    <cfRule type="cellIs" dxfId="109" priority="53" operator="greaterThan">
      <formula>0</formula>
    </cfRule>
    <cfRule type="cellIs" dxfId="108" priority="54" operator="greaterThan">
      <formula>0</formula>
    </cfRule>
  </conditionalFormatting>
  <conditionalFormatting sqref="C22">
    <cfRule type="cellIs" dxfId="107" priority="50" operator="greaterThan">
      <formula>0</formula>
    </cfRule>
  </conditionalFormatting>
  <conditionalFormatting sqref="C58:C59">
    <cfRule type="cellIs" dxfId="106" priority="16" operator="greaterThan">
      <formula>0</formula>
    </cfRule>
  </conditionalFormatting>
  <conditionalFormatting sqref="D61:E61">
    <cfRule type="cellIs" dxfId="105" priority="36" operator="greaterThan">
      <formula>0</formula>
    </cfRule>
  </conditionalFormatting>
  <conditionalFormatting sqref="F49">
    <cfRule type="cellIs" priority="42" operator="greaterThan">
      <formula>0</formula>
    </cfRule>
  </conditionalFormatting>
  <conditionalFormatting sqref="F19">
    <cfRule type="cellIs" dxfId="104" priority="51" operator="greaterThan">
      <formula>0</formula>
    </cfRule>
    <cfRule type="cellIs" priority="52" operator="greaterThan">
      <formula>0</formula>
    </cfRule>
  </conditionalFormatting>
  <conditionalFormatting sqref="F22">
    <cfRule type="cellIs" dxfId="103" priority="40" operator="greaterThan">
      <formula>0</formula>
    </cfRule>
  </conditionalFormatting>
  <conditionalFormatting sqref="F24">
    <cfRule type="cellIs" dxfId="102" priority="47" operator="greaterThan">
      <formula>0</formula>
    </cfRule>
  </conditionalFormatting>
  <conditionalFormatting sqref="F31:F32">
    <cfRule type="cellIs" dxfId="101" priority="46" operator="greaterThan">
      <formula>0</formula>
    </cfRule>
  </conditionalFormatting>
  <conditionalFormatting sqref="F27:F28">
    <cfRule type="cellIs" dxfId="100" priority="34" operator="greaterThan">
      <formula>0</formula>
    </cfRule>
  </conditionalFormatting>
  <conditionalFormatting sqref="F37">
    <cfRule type="cellIs" dxfId="99" priority="49" operator="greaterThan">
      <formula>0</formula>
    </cfRule>
  </conditionalFormatting>
  <conditionalFormatting sqref="F35">
    <cfRule type="cellIs" dxfId="98" priority="48" operator="greaterThan">
      <formula>0</formula>
    </cfRule>
  </conditionalFormatting>
  <conditionalFormatting sqref="F46:F47 C47:C48 H50 D50:E51 C52">
    <cfRule type="cellIs" dxfId="97" priority="44" operator="greaterThan">
      <formula>0</formula>
    </cfRule>
  </conditionalFormatting>
  <conditionalFormatting sqref="F57">
    <cfRule type="cellIs" dxfId="96" priority="21" operator="greaterThan">
      <formula>0</formula>
    </cfRule>
    <cfRule type="cellIs" dxfId="95" priority="22" operator="greaterThan">
      <formula>0</formula>
    </cfRule>
  </conditionalFormatting>
  <conditionalFormatting sqref="H15">
    <cfRule type="cellIs" dxfId="94" priority="43" operator="greaterThan">
      <formula>0</formula>
    </cfRule>
    <cfRule type="cellIs" dxfId="93" priority="55" operator="greaterThan">
      <formula>0</formula>
    </cfRule>
  </conditionalFormatting>
  <conditionalFormatting sqref="H24">
    <cfRule type="cellIs" dxfId="92" priority="25" operator="greaterThan">
      <formula>0</formula>
    </cfRule>
  </conditionalFormatting>
  <conditionalFormatting sqref="H31:H32">
    <cfRule type="cellIs" dxfId="91" priority="31" operator="greaterThan">
      <formula>0</formula>
    </cfRule>
  </conditionalFormatting>
  <conditionalFormatting sqref="H27:H28">
    <cfRule type="cellIs" dxfId="90" priority="30" operator="greaterThan">
      <formula>0</formula>
    </cfRule>
  </conditionalFormatting>
  <conditionalFormatting sqref="H37">
    <cfRule type="cellIs" dxfId="89" priority="33" operator="greaterThan">
      <formula>0</formula>
    </cfRule>
  </conditionalFormatting>
  <conditionalFormatting sqref="H35">
    <cfRule type="cellIs" dxfId="88" priority="32" operator="greaterThan">
      <formula>0</formula>
    </cfRule>
  </conditionalFormatting>
  <conditionalFormatting sqref="H46 H48">
    <cfRule type="cellIs" dxfId="87" priority="45" operator="greaterThan">
      <formula>0</formula>
    </cfRule>
  </conditionalFormatting>
  <conditionalFormatting sqref="H57">
    <cfRule type="cellIs" dxfId="86" priority="19" operator="greaterThan">
      <formula>0</formula>
    </cfRule>
    <cfRule type="cellIs" dxfId="85" priority="20" operator="greaterThan">
      <formula>0</formula>
    </cfRule>
  </conditionalFormatting>
  <conditionalFormatting sqref="J15 D39 D63:E64">
    <cfRule type="cellIs" dxfId="84" priority="41" operator="greaterThan">
      <formula>0</formula>
    </cfRule>
  </conditionalFormatting>
  <conditionalFormatting sqref="C15">
    <cfRule type="cellIs" dxfId="83" priority="38" operator="greaterThan">
      <formula>0</formula>
    </cfRule>
    <cfRule type="cellIs" dxfId="82" priority="39" operator="greaterThan">
      <formula>0</formula>
    </cfRule>
  </conditionalFormatting>
  <conditionalFormatting sqref="J50:J51">
    <cfRule type="cellIs" dxfId="76" priority="35" operator="greaterThan">
      <formula>0</formula>
    </cfRule>
  </conditionalFormatting>
  <conditionalFormatting sqref="J57 L57">
    <cfRule type="cellIs" dxfId="75" priority="17" operator="greaterThan">
      <formula>0</formula>
    </cfRule>
    <cfRule type="cellIs" dxfId="74" priority="18" operator="greaterThan">
      <formula>0</formula>
    </cfRule>
  </conditionalFormatting>
  <conditionalFormatting sqref="L46:L47">
    <cfRule type="cellIs" dxfId="73" priority="15" operator="greaterThan">
      <formula>0</formula>
    </cfRule>
  </conditionalFormatting>
  <conditionalFormatting sqref="L52">
    <cfRule type="cellIs" dxfId="72" priority="14" operator="greaterThan">
      <formula>0</formula>
    </cfRule>
  </conditionalFormatting>
  <conditionalFormatting sqref="J19">
    <cfRule type="cellIs" dxfId="71" priority="12" operator="greaterThan">
      <formula>0</formula>
    </cfRule>
    <cfRule type="cellIs" dxfId="70" priority="13" operator="greaterThan">
      <formula>0</formula>
    </cfRule>
  </conditionalFormatting>
  <conditionalFormatting sqref="L39">
    <cfRule type="cellIs" dxfId="69" priority="11" operator="greaterThan">
      <formula>0</formula>
    </cfRule>
  </conditionalFormatting>
  <conditionalFormatting sqref="B42">
    <cfRule type="cellIs" dxfId="68" priority="10" operator="greaterThan">
      <formula>0</formula>
    </cfRule>
  </conditionalFormatting>
  <conditionalFormatting sqref="B43">
    <cfRule type="cellIs" dxfId="67" priority="9" operator="greaterThan">
      <formula>0</formula>
    </cfRule>
  </conditionalFormatting>
  <conditionalFormatting sqref="B44">
    <cfRule type="cellIs" dxfId="66" priority="8" operator="greaterThan">
      <formula>0</formula>
    </cfRule>
  </conditionalFormatting>
  <conditionalFormatting sqref="L55:L56">
    <cfRule type="cellIs" dxfId="65" priority="3" operator="greaterThan">
      <formula>0</formula>
    </cfRule>
  </conditionalFormatting>
  <conditionalFormatting sqref="F55:F56">
    <cfRule type="cellIs" dxfId="64" priority="1" operator="greaterThan">
      <formula>0</formula>
    </cfRule>
    <cfRule type="cellIs" dxfId="63" priority="2" operator="greaterThan">
      <formula>0</formula>
    </cfRule>
  </conditionalFormatting>
  <conditionalFormatting sqref="H55:H56">
    <cfRule type="cellIs" dxfId="62" priority="6" operator="greaterThan">
      <formula>0</formula>
    </cfRule>
    <cfRule type="cellIs" dxfId="61" priority="7" operator="greaterThan">
      <formula>0</formula>
    </cfRule>
  </conditionalFormatting>
  <conditionalFormatting sqref="J55:J56 L55:L56">
    <cfRule type="cellIs" dxfId="60" priority="5" operator="greaterThan">
      <formula>0</formula>
    </cfRule>
  </conditionalFormatting>
  <conditionalFormatting sqref="J55:J56">
    <cfRule type="cellIs" dxfId="59" priority="4" operator="greaterThan">
      <formula>0</formula>
    </cfRule>
  </conditionalFormatting>
  <dataValidations count="4">
    <dataValidation type="list" allowBlank="1" showInputMessage="1" showErrorMessage="1" sqref="C22" xr:uid="{0CA96EAF-DFDD-4464-8CE2-98DB7F3CBDA3}">
      <formula1>"New measurement, Addition measurement datet from, Control measurement"</formula1>
    </dataValidation>
    <dataValidation type="list" allowBlank="1" showInputMessage="1" showErrorMessage="1" sqref="K47:L47" xr:uid="{A34DE27F-5BBE-4729-BDF3-E2E2A1DAAF5D}">
      <formula1>"[Grade A],[Grade B]"</formula1>
    </dataValidation>
    <dataValidation type="list" allowBlank="1" showInputMessage="1" showErrorMessage="1" sqref="L52" xr:uid="{405FDCA7-33F8-4FBB-90B5-632C0B3DEFC6}">
      <formula1>"[Grade A],[Grade B],local [Grade C]"</formula1>
    </dataValidation>
    <dataValidation type="list" allowBlank="1" showInputMessage="1" showErrorMessage="1" sqref="L39" xr:uid="{BF67B5E9-211A-412F-9126-CBC29558FE69}">
      <formula1>"Two,One,see evaluation"</formula1>
    </dataValidation>
  </dataValidations>
  <printOptions horizontalCentered="1"/>
  <pageMargins left="0.51181102362204722" right="0.11811023622047245" top="0.19685039370078741" bottom="0.15748031496062992" header="0" footer="0.11811023622047245"/>
  <pageSetup paperSize="9" scale="77" fitToHeight="0" orientation="portrait" r:id="rId1"/>
  <headerFooter>
    <oddFooter>&amp;CMesurage du course WA • report form 1f-25.2 • © GCRCM • Droits d’auteur réservés!&amp;RPage 1</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9D2974-6377-4F4E-BA4C-E3D825C54046}">
  <sheetPr>
    <pageSetUpPr fitToPage="1"/>
  </sheetPr>
  <dimension ref="B1:Q64"/>
  <sheetViews>
    <sheetView topLeftCell="A9" zoomScaleNormal="100" zoomScaleSheetLayoutView="100" workbookViewId="0">
      <selection activeCell="L32" sqref="L32"/>
    </sheetView>
  </sheetViews>
  <sheetFormatPr baseColWidth="10" defaultRowHeight="14.25" x14ac:dyDescent="0.25"/>
  <cols>
    <col min="1" max="1" width="2.85546875" style="76" customWidth="1"/>
    <col min="2" max="2" width="20.5703125" style="75" customWidth="1"/>
    <col min="3" max="3" width="14.140625" style="76" customWidth="1"/>
    <col min="4" max="4" width="12.85546875" style="76" customWidth="1"/>
    <col min="5" max="5" width="9.28515625" style="76" customWidth="1"/>
    <col min="6" max="6" width="15.7109375" style="76" customWidth="1"/>
    <col min="7" max="7" width="0.85546875" style="76" customWidth="1"/>
    <col min="8" max="8" width="15.7109375" style="76" customWidth="1"/>
    <col min="9" max="9" width="0.85546875" style="76" customWidth="1"/>
    <col min="10" max="10" width="15.7109375" style="76" customWidth="1"/>
    <col min="11" max="11" width="0.85546875" style="76" customWidth="1"/>
    <col min="12" max="12" width="15.7109375" style="76" customWidth="1"/>
    <col min="13" max="13" width="3.28515625" style="76" customWidth="1"/>
    <col min="14" max="16384" width="11.42578125" style="76"/>
  </cols>
  <sheetData>
    <row r="1" spans="2:17" ht="9" customHeight="1" x14ac:dyDescent="0.25"/>
    <row r="2" spans="2:17" ht="14.25" customHeight="1" x14ac:dyDescent="0.25">
      <c r="D2" s="237" t="s">
        <v>118</v>
      </c>
      <c r="E2" s="237"/>
      <c r="F2" s="237"/>
      <c r="G2" s="237"/>
      <c r="H2" s="237"/>
      <c r="I2" s="237"/>
      <c r="J2" s="237"/>
      <c r="K2" s="237"/>
      <c r="L2" s="256"/>
      <c r="M2" s="95"/>
    </row>
    <row r="3" spans="2:17" ht="31.5" customHeight="1" x14ac:dyDescent="0.25">
      <c r="D3" s="237"/>
      <c r="E3" s="237"/>
      <c r="F3" s="237"/>
      <c r="G3" s="237"/>
      <c r="H3" s="237"/>
      <c r="I3" s="237"/>
      <c r="J3" s="237"/>
      <c r="K3" s="237"/>
      <c r="L3" s="256"/>
      <c r="M3" s="95"/>
    </row>
    <row r="4" spans="2:17" ht="18.75" customHeight="1" x14ac:dyDescent="0.25">
      <c r="D4" s="238" t="s">
        <v>119</v>
      </c>
      <c r="E4" s="238"/>
      <c r="F4" s="238"/>
      <c r="G4" s="238"/>
      <c r="H4" s="238"/>
      <c r="I4" s="238"/>
      <c r="J4" s="238"/>
      <c r="K4" s="238"/>
      <c r="L4" s="257"/>
      <c r="M4" s="96"/>
    </row>
    <row r="5" spans="2:17" ht="9.75" customHeight="1" x14ac:dyDescent="0.25">
      <c r="D5" s="238"/>
      <c r="E5" s="238"/>
      <c r="F5" s="238"/>
      <c r="G5" s="238"/>
      <c r="H5" s="238"/>
      <c r="I5" s="238"/>
      <c r="J5" s="238"/>
      <c r="K5" s="238"/>
      <c r="L5" s="257"/>
      <c r="M5" s="96"/>
    </row>
    <row r="6" spans="2:17" ht="15" customHeight="1" x14ac:dyDescent="0.25">
      <c r="D6" s="238"/>
      <c r="E6" s="238"/>
      <c r="F6" s="238"/>
      <c r="G6" s="238"/>
      <c r="H6" s="238"/>
      <c r="I6" s="238"/>
      <c r="J6" s="238"/>
      <c r="K6" s="238"/>
      <c r="L6" s="257"/>
      <c r="M6" s="96"/>
    </row>
    <row r="7" spans="2:17" ht="15" customHeight="1" x14ac:dyDescent="0.25">
      <c r="D7" s="238"/>
      <c r="E7" s="238"/>
      <c r="F7" s="238"/>
      <c r="G7" s="238"/>
      <c r="H7" s="238"/>
      <c r="I7" s="238"/>
      <c r="J7" s="238"/>
      <c r="K7" s="238"/>
      <c r="L7" s="257"/>
    </row>
    <row r="8" spans="2:17" ht="15" customHeight="1" x14ac:dyDescent="0.25">
      <c r="D8" s="238"/>
      <c r="E8" s="238"/>
      <c r="F8" s="238"/>
      <c r="G8" s="238"/>
      <c r="H8" s="238"/>
      <c r="I8" s="238"/>
      <c r="J8" s="238"/>
      <c r="K8" s="238"/>
      <c r="M8" s="97"/>
      <c r="N8" s="77"/>
      <c r="O8" s="77"/>
      <c r="P8" s="77"/>
      <c r="Q8" s="77"/>
    </row>
    <row r="9" spans="2:17" x14ac:dyDescent="0.25">
      <c r="D9" s="239" t="s">
        <v>80</v>
      </c>
      <c r="E9" s="239"/>
      <c r="F9" s="239"/>
      <c r="G9" s="239"/>
      <c r="H9" s="239"/>
      <c r="I9" s="239"/>
      <c r="J9" s="239"/>
      <c r="K9" s="239"/>
      <c r="L9" s="85"/>
    </row>
    <row r="10" spans="2:17" ht="6" customHeight="1" x14ac:dyDescent="0.25">
      <c r="B10" s="79"/>
      <c r="C10" s="80"/>
      <c r="D10" s="80"/>
      <c r="E10" s="80"/>
      <c r="F10" s="80"/>
      <c r="G10" s="80"/>
      <c r="H10" s="80"/>
      <c r="I10" s="80"/>
      <c r="J10" s="80"/>
      <c r="K10" s="80"/>
      <c r="L10" s="80"/>
    </row>
    <row r="11" spans="2:17" ht="16.5" customHeight="1" x14ac:dyDescent="0.25">
      <c r="B11" s="103" t="s">
        <v>75</v>
      </c>
    </row>
    <row r="12" spans="2:17" ht="12" customHeight="1" x14ac:dyDescent="0.25">
      <c r="B12" s="78"/>
    </row>
    <row r="13" spans="2:17" s="82" customFormat="1" ht="16.5" customHeight="1" x14ac:dyDescent="0.25">
      <c r="B13" s="81" t="s">
        <v>72</v>
      </c>
      <c r="C13" s="83"/>
      <c r="H13" s="81" t="s">
        <v>121</v>
      </c>
      <c r="J13" s="94"/>
    </row>
    <row r="14" spans="2:17" s="82" customFormat="1" ht="12.75" customHeight="1" x14ac:dyDescent="0.25">
      <c r="B14" s="231" t="s">
        <v>106</v>
      </c>
      <c r="H14" s="231" t="s">
        <v>108</v>
      </c>
    </row>
    <row r="15" spans="2:17" s="82" customFormat="1" ht="16.5" customHeight="1" x14ac:dyDescent="0.25">
      <c r="B15" s="81" t="s">
        <v>68</v>
      </c>
      <c r="C15" s="94"/>
      <c r="H15" s="81" t="s">
        <v>120</v>
      </c>
      <c r="J15" s="93"/>
    </row>
    <row r="16" spans="2:17" ht="12.75" customHeight="1" x14ac:dyDescent="0.25">
      <c r="B16" s="231" t="s">
        <v>109</v>
      </c>
      <c r="H16" s="231" t="s">
        <v>107</v>
      </c>
    </row>
    <row r="17" spans="2:13" ht="16.5" customHeight="1" x14ac:dyDescent="0.25">
      <c r="B17" s="81" t="s">
        <v>122</v>
      </c>
      <c r="C17" s="84"/>
      <c r="F17" s="84"/>
      <c r="H17" s="86"/>
      <c r="J17" s="86"/>
    </row>
    <row r="18" spans="2:13" ht="12.75" customHeight="1" x14ac:dyDescent="0.25">
      <c r="B18" s="231" t="s">
        <v>110</v>
      </c>
    </row>
    <row r="19" spans="2:13" ht="16.5" customHeight="1" x14ac:dyDescent="0.25">
      <c r="B19" s="81" t="s">
        <v>69</v>
      </c>
      <c r="C19" s="94"/>
      <c r="F19" s="107"/>
      <c r="J19" s="86"/>
      <c r="M19" s="85"/>
    </row>
    <row r="20" spans="2:13" ht="9" customHeight="1" x14ac:dyDescent="0.25">
      <c r="B20" s="87"/>
      <c r="C20" s="80"/>
      <c r="D20" s="80"/>
      <c r="E20" s="80"/>
      <c r="F20" s="80"/>
      <c r="G20" s="80"/>
      <c r="H20" s="80"/>
      <c r="I20" s="80"/>
      <c r="J20" s="80"/>
      <c r="K20" s="80"/>
      <c r="L20" s="80"/>
    </row>
    <row r="21" spans="2:13" ht="9" customHeight="1" x14ac:dyDescent="0.25">
      <c r="B21" s="78"/>
    </row>
    <row r="22" spans="2:13" ht="15" x14ac:dyDescent="0.25">
      <c r="B22" s="78" t="s">
        <v>70</v>
      </c>
      <c r="C22" s="94"/>
      <c r="F22" s="93"/>
      <c r="G22" s="82"/>
      <c r="H22" s="82"/>
      <c r="I22" s="82"/>
      <c r="J22" s="82"/>
      <c r="K22" s="82"/>
    </row>
    <row r="23" spans="2:13" ht="12.75" customHeight="1" x14ac:dyDescent="0.25">
      <c r="B23" s="231" t="s">
        <v>106</v>
      </c>
      <c r="F23" s="82"/>
      <c r="G23" s="82"/>
      <c r="H23" s="82"/>
      <c r="I23" s="82"/>
      <c r="J23" s="82"/>
      <c r="K23" s="82"/>
      <c r="L23" s="82"/>
    </row>
    <row r="24" spans="2:13" ht="15.75" x14ac:dyDescent="0.25">
      <c r="B24" s="78" t="s">
        <v>123</v>
      </c>
      <c r="F24" s="100"/>
      <c r="G24" s="82"/>
      <c r="H24" s="100"/>
      <c r="I24" s="82"/>
      <c r="J24" s="100"/>
      <c r="K24" s="82"/>
    </row>
    <row r="25" spans="2:13" ht="15" x14ac:dyDescent="0.25">
      <c r="B25" s="231" t="s">
        <v>111</v>
      </c>
      <c r="F25" s="98">
        <f>IF(F24=42195,"Marathon",IF(F24=21097.5,"Halfmarathon",IF(F24=1609,"1 Mile",(F24))))</f>
        <v>0</v>
      </c>
      <c r="G25" s="82"/>
      <c r="H25" s="98">
        <f>IF(H24=42195,"Marathon",IF(H24=21097.5,"Halfmarathon",IF(H24=1609,"1 Mile",(H24))))</f>
        <v>0</v>
      </c>
      <c r="I25" s="82"/>
      <c r="J25" s="98">
        <f>IF(J24=42195,"Marathon",IF(J24=21097.5,"Halfmarathon",IF(J24=1609,"1 Mile",(J24))))</f>
        <v>0</v>
      </c>
      <c r="K25" s="82"/>
    </row>
    <row r="26" spans="2:13" ht="7.5" customHeight="1" x14ac:dyDescent="0.25">
      <c r="B26" s="78"/>
      <c r="F26" s="82"/>
      <c r="G26" s="82"/>
      <c r="H26" s="82"/>
      <c r="I26" s="82"/>
      <c r="J26" s="82"/>
      <c r="K26" s="82"/>
    </row>
    <row r="27" spans="2:13" ht="16.5" customHeight="1" x14ac:dyDescent="0.25">
      <c r="B27" s="78" t="s">
        <v>124</v>
      </c>
      <c r="E27" s="78" t="s">
        <v>73</v>
      </c>
      <c r="F27" s="101"/>
      <c r="G27" s="82"/>
      <c r="H27" s="101"/>
      <c r="I27" s="82"/>
      <c r="J27" s="101"/>
      <c r="K27" s="82"/>
    </row>
    <row r="28" spans="2:13" ht="16.5" customHeight="1" x14ac:dyDescent="0.25">
      <c r="B28" s="231" t="s">
        <v>113</v>
      </c>
      <c r="E28" s="78" t="s">
        <v>74</v>
      </c>
      <c r="F28" s="101"/>
      <c r="G28" s="82"/>
      <c r="H28" s="101"/>
      <c r="I28" s="82"/>
      <c r="J28" s="101"/>
      <c r="K28" s="82"/>
    </row>
    <row r="29" spans="2:13" ht="16.5" customHeight="1" x14ac:dyDescent="0.25">
      <c r="B29" s="92" t="s">
        <v>126</v>
      </c>
      <c r="D29" s="89"/>
      <c r="F29" s="102" t="str">
        <f>IFERROR((F28-F27)/F24*1000,"")</f>
        <v/>
      </c>
      <c r="G29" s="82"/>
      <c r="H29" s="102" t="str">
        <f>IFERROR((H28-H27)/H24*1000,"")</f>
        <v/>
      </c>
      <c r="I29" s="82"/>
      <c r="J29" s="102" t="str">
        <f>IFERROR((J28-J27)/J24*1000,"")</f>
        <v/>
      </c>
      <c r="K29" s="82"/>
      <c r="L29" s="76" t="str">
        <f>IFERROR((L28-L27)/L24*1000,"")</f>
        <v/>
      </c>
    </row>
    <row r="30" spans="2:13" ht="9" customHeight="1" x14ac:dyDescent="0.25"/>
    <row r="31" spans="2:13" ht="16.5" customHeight="1" x14ac:dyDescent="0.25">
      <c r="B31" s="78" t="s">
        <v>127</v>
      </c>
      <c r="D31" s="88"/>
      <c r="F31" s="101"/>
      <c r="G31" s="82"/>
      <c r="H31" s="101"/>
      <c r="I31" s="82"/>
      <c r="J31" s="101"/>
      <c r="K31" s="82"/>
    </row>
    <row r="32" spans="2:13" ht="16.5" customHeight="1" x14ac:dyDescent="0.25">
      <c r="B32" s="92" t="s">
        <v>125</v>
      </c>
      <c r="D32" s="89"/>
      <c r="F32" s="263" t="str">
        <f>IFERROR(F31/F24," ")</f>
        <v xml:space="preserve"> </v>
      </c>
      <c r="G32" s="264"/>
      <c r="H32" s="263" t="str">
        <f>IFERROR(H31/H24," ")</f>
        <v xml:space="preserve"> </v>
      </c>
      <c r="I32" s="264"/>
      <c r="J32" s="263" t="str">
        <f>IFERROR(J31/J24," ")</f>
        <v xml:space="preserve"> </v>
      </c>
      <c r="K32" s="264"/>
      <c r="L32" s="76" t="str">
        <f>IFERROR(L31/L24," ")</f>
        <v xml:space="preserve"> </v>
      </c>
    </row>
    <row r="33" spans="2:12" ht="12.75" customHeight="1" x14ac:dyDescent="0.25">
      <c r="B33" s="232" t="s">
        <v>112</v>
      </c>
      <c r="F33" s="82"/>
      <c r="G33" s="82"/>
      <c r="H33" s="82"/>
      <c r="I33" s="82"/>
      <c r="J33" s="82"/>
      <c r="K33" s="82"/>
    </row>
    <row r="34" spans="2:12" ht="9" customHeight="1" x14ac:dyDescent="0.25"/>
    <row r="35" spans="2:12" ht="15" x14ac:dyDescent="0.25">
      <c r="B35" s="78" t="s">
        <v>128</v>
      </c>
      <c r="C35" s="92" t="s">
        <v>114</v>
      </c>
      <c r="F35" s="84"/>
      <c r="H35" s="84"/>
      <c r="J35" s="84"/>
    </row>
    <row r="36" spans="2:12" ht="10.5" customHeight="1" x14ac:dyDescent="0.25">
      <c r="C36" s="92"/>
      <c r="F36" s="82"/>
      <c r="G36" s="82"/>
      <c r="H36" s="82"/>
      <c r="I36" s="82"/>
      <c r="J36" s="82"/>
      <c r="K36" s="82"/>
    </row>
    <row r="37" spans="2:12" ht="15" customHeight="1" x14ac:dyDescent="0.25">
      <c r="B37" s="78" t="s">
        <v>103</v>
      </c>
      <c r="C37" s="92" t="s">
        <v>115</v>
      </c>
      <c r="F37" s="84"/>
      <c r="H37" s="84"/>
      <c r="J37" s="84"/>
    </row>
    <row r="38" spans="2:12" ht="9" customHeight="1" x14ac:dyDescent="0.25">
      <c r="F38" s="82"/>
      <c r="G38" s="82"/>
      <c r="H38" s="82"/>
      <c r="I38" s="82"/>
      <c r="J38" s="82"/>
      <c r="K38" s="82"/>
      <c r="L38" s="82"/>
    </row>
    <row r="39" spans="2:12" ht="15" x14ac:dyDescent="0.25">
      <c r="B39" s="78" t="s">
        <v>129</v>
      </c>
      <c r="D39" s="258"/>
      <c r="E39" s="258"/>
      <c r="F39" s="258"/>
      <c r="H39" s="78" t="s">
        <v>130</v>
      </c>
      <c r="L39" s="94" t="s">
        <v>131</v>
      </c>
    </row>
    <row r="40" spans="2:12" ht="12" customHeight="1" x14ac:dyDescent="0.25">
      <c r="B40" s="78"/>
      <c r="D40" s="82"/>
    </row>
    <row r="41" spans="2:12" ht="15" customHeight="1" x14ac:dyDescent="0.25">
      <c r="B41" s="78" t="s">
        <v>132</v>
      </c>
      <c r="C41" s="259" t="s">
        <v>134</v>
      </c>
      <c r="D41" s="259"/>
      <c r="E41" s="259"/>
      <c r="F41" s="259"/>
      <c r="G41" s="259"/>
      <c r="H41" s="259"/>
      <c r="I41" s="259"/>
      <c r="J41" s="259"/>
      <c r="K41" s="259"/>
      <c r="L41" s="259"/>
    </row>
    <row r="42" spans="2:12" ht="18" customHeight="1" x14ac:dyDescent="0.25">
      <c r="B42" s="240"/>
      <c r="C42" s="240"/>
      <c r="D42" s="240"/>
      <c r="E42" s="240"/>
      <c r="F42" s="240"/>
      <c r="G42" s="240"/>
      <c r="H42" s="240"/>
      <c r="I42" s="240"/>
      <c r="J42" s="240"/>
      <c r="K42" s="240"/>
      <c r="L42" s="240"/>
    </row>
    <row r="43" spans="2:12" ht="18" customHeight="1" x14ac:dyDescent="0.25">
      <c r="B43" s="240"/>
      <c r="C43" s="240"/>
      <c r="D43" s="240"/>
      <c r="E43" s="240"/>
      <c r="F43" s="240"/>
      <c r="G43" s="240"/>
      <c r="H43" s="240"/>
      <c r="I43" s="240"/>
      <c r="J43" s="240"/>
      <c r="K43" s="240"/>
      <c r="L43" s="240"/>
    </row>
    <row r="44" spans="2:12" ht="18" customHeight="1" x14ac:dyDescent="0.25">
      <c r="B44" s="240"/>
      <c r="C44" s="240"/>
      <c r="D44" s="240"/>
      <c r="E44" s="240"/>
      <c r="F44" s="240"/>
      <c r="G44" s="240"/>
      <c r="H44" s="240"/>
      <c r="I44" s="240"/>
      <c r="J44" s="240"/>
      <c r="K44" s="240"/>
      <c r="L44" s="240"/>
    </row>
    <row r="45" spans="2:12" s="104" customFormat="1" ht="12" customHeight="1" x14ac:dyDescent="0.25">
      <c r="B45" s="105"/>
      <c r="C45" s="106"/>
      <c r="D45" s="106"/>
      <c r="E45" s="106"/>
      <c r="F45" s="106"/>
      <c r="G45" s="106"/>
      <c r="H45" s="106"/>
      <c r="I45" s="106"/>
      <c r="J45" s="106"/>
      <c r="K45" s="106"/>
      <c r="L45" s="106"/>
    </row>
    <row r="46" spans="2:12" ht="12" customHeight="1" x14ac:dyDescent="0.25">
      <c r="F46" s="75"/>
      <c r="H46" s="75"/>
      <c r="J46" s="75"/>
      <c r="L46" s="75"/>
    </row>
    <row r="47" spans="2:12" ht="15" customHeight="1" x14ac:dyDescent="0.25">
      <c r="B47" s="78" t="s">
        <v>78</v>
      </c>
      <c r="C47" s="209"/>
      <c r="E47" s="78" t="s">
        <v>68</v>
      </c>
      <c r="F47" s="209"/>
      <c r="J47" s="78" t="s">
        <v>104</v>
      </c>
      <c r="L47" s="84"/>
    </row>
    <row r="48" spans="2:12" ht="7.5" customHeight="1" x14ac:dyDescent="0.25">
      <c r="B48" s="78"/>
      <c r="C48" s="75"/>
      <c r="H48" s="75"/>
      <c r="J48" s="75"/>
    </row>
    <row r="49" spans="2:13" ht="15" customHeight="1" x14ac:dyDescent="0.25">
      <c r="B49" s="78" t="s">
        <v>69</v>
      </c>
      <c r="C49" s="107"/>
      <c r="F49" s="84"/>
    </row>
    <row r="50" spans="2:13" ht="6.75" customHeight="1" x14ac:dyDescent="0.25">
      <c r="B50" s="78"/>
      <c r="D50" s="75"/>
      <c r="H50" s="75"/>
      <c r="J50" s="75"/>
    </row>
    <row r="51" spans="2:13" ht="10.5" customHeight="1" x14ac:dyDescent="0.25">
      <c r="B51" s="78"/>
      <c r="D51" s="75"/>
      <c r="J51" s="75"/>
    </row>
    <row r="52" spans="2:13" ht="15" customHeight="1" x14ac:dyDescent="0.25">
      <c r="B52" s="78" t="s">
        <v>102</v>
      </c>
      <c r="C52" s="209"/>
      <c r="E52" s="78" t="s">
        <v>68</v>
      </c>
      <c r="F52" s="210"/>
      <c r="J52" s="78" t="s">
        <v>104</v>
      </c>
      <c r="L52" s="84"/>
    </row>
    <row r="53" spans="2:13" ht="6.75" customHeight="1" x14ac:dyDescent="0.25">
      <c r="B53" s="260"/>
      <c r="C53" s="261"/>
      <c r="D53" s="261"/>
      <c r="E53" s="261"/>
      <c r="F53" s="261"/>
      <c r="G53" s="261"/>
      <c r="H53" s="261"/>
      <c r="I53" s="261"/>
      <c r="J53" s="261"/>
      <c r="K53" s="261"/>
      <c r="L53" s="261"/>
    </row>
    <row r="54" spans="2:13" ht="15" customHeight="1" x14ac:dyDescent="0.25">
      <c r="B54" s="78" t="s">
        <v>48</v>
      </c>
    </row>
    <row r="55" spans="2:13" ht="36" customHeight="1" x14ac:dyDescent="0.25">
      <c r="B55" s="262" t="s">
        <v>133</v>
      </c>
      <c r="C55" s="262"/>
      <c r="D55" s="262"/>
      <c r="E55" s="262"/>
      <c r="F55" s="262"/>
      <c r="G55" s="262"/>
      <c r="H55" s="262"/>
      <c r="I55" s="262"/>
      <c r="J55" s="262"/>
      <c r="K55" s="262"/>
      <c r="L55" s="262"/>
      <c r="M55" s="90"/>
    </row>
    <row r="56" spans="2:13" ht="89.25" customHeight="1" x14ac:dyDescent="0.25">
      <c r="B56" s="262" t="s">
        <v>82</v>
      </c>
      <c r="C56" s="262"/>
      <c r="D56" s="262"/>
      <c r="E56" s="262"/>
      <c r="F56" s="262"/>
      <c r="G56" s="262"/>
      <c r="H56" s="262"/>
      <c r="I56" s="262"/>
      <c r="J56" s="262"/>
      <c r="K56" s="262"/>
      <c r="L56" s="262"/>
      <c r="M56" s="90"/>
    </row>
    <row r="57" spans="2:13" ht="6.75" customHeight="1" x14ac:dyDescent="0.25">
      <c r="F57" s="75"/>
      <c r="H57" s="75"/>
      <c r="J57" s="75"/>
      <c r="L57" s="75"/>
    </row>
    <row r="58" spans="2:13" ht="19.5" customHeight="1" x14ac:dyDescent="0.25">
      <c r="B58" s="78" t="s">
        <v>79</v>
      </c>
      <c r="C58" s="240"/>
      <c r="D58" s="240"/>
      <c r="E58" s="240"/>
      <c r="F58" s="240"/>
      <c r="G58" s="240"/>
      <c r="H58" s="240"/>
      <c r="I58" s="240"/>
      <c r="J58" s="240"/>
      <c r="K58" s="240"/>
      <c r="L58" s="240"/>
    </row>
    <row r="59" spans="2:13" ht="19.5" customHeight="1" x14ac:dyDescent="0.25">
      <c r="B59" s="78"/>
      <c r="C59" s="240"/>
      <c r="D59" s="240"/>
      <c r="E59" s="240"/>
      <c r="F59" s="240"/>
      <c r="G59" s="240"/>
      <c r="H59" s="240"/>
      <c r="I59" s="240"/>
      <c r="J59" s="240"/>
      <c r="K59" s="240"/>
      <c r="L59" s="240"/>
    </row>
    <row r="61" spans="2:13" ht="15" x14ac:dyDescent="0.25">
      <c r="B61" s="78" t="s">
        <v>76</v>
      </c>
      <c r="D61" s="93"/>
    </row>
    <row r="62" spans="2:13" ht="6.75" customHeight="1" x14ac:dyDescent="0.25">
      <c r="D62" s="82"/>
    </row>
    <row r="63" spans="2:13" ht="15" customHeight="1" x14ac:dyDescent="0.25">
      <c r="B63" s="78" t="s">
        <v>83</v>
      </c>
      <c r="C63" s="91" t="s">
        <v>81</v>
      </c>
      <c r="D63" s="94">
        <v>1</v>
      </c>
      <c r="E63" s="75" t="s">
        <v>71</v>
      </c>
    </row>
    <row r="64" spans="2:13" ht="15" customHeight="1" x14ac:dyDescent="0.25">
      <c r="C64" s="91" t="s">
        <v>81</v>
      </c>
      <c r="D64" s="99"/>
      <c r="E64" s="75" t="s">
        <v>77</v>
      </c>
    </row>
  </sheetData>
  <sheetProtection sheet="1" objects="1" scenarios="1"/>
  <mergeCells count="12">
    <mergeCell ref="B43:L43"/>
    <mergeCell ref="B44:L44"/>
    <mergeCell ref="B55:L55"/>
    <mergeCell ref="B56:L56"/>
    <mergeCell ref="C58:L58"/>
    <mergeCell ref="C59:L59"/>
    <mergeCell ref="D2:K3"/>
    <mergeCell ref="D4:K8"/>
    <mergeCell ref="D9:K9"/>
    <mergeCell ref="D39:F39"/>
    <mergeCell ref="C41:L41"/>
    <mergeCell ref="B42:L42"/>
  </mergeCells>
  <conditionalFormatting sqref="C13 F17 J46 E47:E48 J48 L46 J13 H13">
    <cfRule type="cellIs" dxfId="169" priority="42" operator="greaterThan">
      <formula>0</formula>
    </cfRule>
  </conditionalFormatting>
  <conditionalFormatting sqref="C13 F17 E47:E48 D50:E51 C52 J13 H13 C19 J45:J53 L45:M48 L50:M53 M49 C47:C49 H45:H48 H50:H53 F45:F53">
    <cfRule type="cellIs" dxfId="168" priority="23" operator="greaterThan">
      <formula>0</formula>
    </cfRule>
  </conditionalFormatting>
  <conditionalFormatting sqref="C17 E17:F17 H17 J17">
    <cfRule type="cellIs" dxfId="167" priority="58" operator="greaterThan">
      <formula>0</formula>
    </cfRule>
    <cfRule type="cellIs" dxfId="166" priority="59" operator="greaterThan">
      <formula>0</formula>
    </cfRule>
  </conditionalFormatting>
  <conditionalFormatting sqref="C22">
    <cfRule type="cellIs" dxfId="165" priority="55" operator="greaterThan">
      <formula>0</formula>
    </cfRule>
  </conditionalFormatting>
  <conditionalFormatting sqref="C58:C59">
    <cfRule type="cellIs" dxfId="164" priority="16" operator="greaterThan">
      <formula>0</formula>
    </cfRule>
  </conditionalFormatting>
  <conditionalFormatting sqref="D61:E61">
    <cfRule type="cellIs" dxfId="163" priority="41" operator="greaterThan">
      <formula>0</formula>
    </cfRule>
  </conditionalFormatting>
  <conditionalFormatting sqref="F49">
    <cfRule type="cellIs" priority="47" operator="greaterThan">
      <formula>0</formula>
    </cfRule>
  </conditionalFormatting>
  <conditionalFormatting sqref="F19">
    <cfRule type="cellIs" dxfId="162" priority="56" operator="greaterThan">
      <formula>0</formula>
    </cfRule>
    <cfRule type="cellIs" priority="57" operator="greaterThan">
      <formula>0</formula>
    </cfRule>
  </conditionalFormatting>
  <conditionalFormatting sqref="F22">
    <cfRule type="cellIs" dxfId="161" priority="45" operator="greaterThan">
      <formula>0</formula>
    </cfRule>
  </conditionalFormatting>
  <conditionalFormatting sqref="F24">
    <cfRule type="cellIs" dxfId="160" priority="52" operator="greaterThan">
      <formula>0</formula>
    </cfRule>
  </conditionalFormatting>
  <conditionalFormatting sqref="F31:F32">
    <cfRule type="cellIs" dxfId="159" priority="51" operator="greaterThan">
      <formula>0</formula>
    </cfRule>
  </conditionalFormatting>
  <conditionalFormatting sqref="F27:F28">
    <cfRule type="cellIs" dxfId="158" priority="39" operator="greaterThan">
      <formula>0</formula>
    </cfRule>
  </conditionalFormatting>
  <conditionalFormatting sqref="F37">
    <cfRule type="cellIs" dxfId="157" priority="54" operator="greaterThan">
      <formula>0</formula>
    </cfRule>
  </conditionalFormatting>
  <conditionalFormatting sqref="F35">
    <cfRule type="cellIs" dxfId="156" priority="53" operator="greaterThan">
      <formula>0</formula>
    </cfRule>
  </conditionalFormatting>
  <conditionalFormatting sqref="F46:F47 C47:C48 H50 D50:E51 C52">
    <cfRule type="cellIs" dxfId="155" priority="49" operator="greaterThan">
      <formula>0</formula>
    </cfRule>
  </conditionalFormatting>
  <conditionalFormatting sqref="F57">
    <cfRule type="cellIs" dxfId="154" priority="21" operator="greaterThan">
      <formula>0</formula>
    </cfRule>
    <cfRule type="cellIs" dxfId="153" priority="22" operator="greaterThan">
      <formula>0</formula>
    </cfRule>
  </conditionalFormatting>
  <conditionalFormatting sqref="H15">
    <cfRule type="cellIs" dxfId="152" priority="48" operator="greaterThan">
      <formula>0</formula>
    </cfRule>
    <cfRule type="cellIs" dxfId="151" priority="60" operator="greaterThan">
      <formula>0</formula>
    </cfRule>
  </conditionalFormatting>
  <conditionalFormatting sqref="H24">
    <cfRule type="cellIs" dxfId="150" priority="26" operator="greaterThan">
      <formula>0</formula>
    </cfRule>
  </conditionalFormatting>
  <conditionalFormatting sqref="H31:H32">
    <cfRule type="cellIs" dxfId="149" priority="36" operator="greaterThan">
      <formula>0</formula>
    </cfRule>
  </conditionalFormatting>
  <conditionalFormatting sqref="H27:H28">
    <cfRule type="cellIs" dxfId="148" priority="35" operator="greaterThan">
      <formula>0</formula>
    </cfRule>
  </conditionalFormatting>
  <conditionalFormatting sqref="H37">
    <cfRule type="cellIs" dxfId="147" priority="38" operator="greaterThan">
      <formula>0</formula>
    </cfRule>
  </conditionalFormatting>
  <conditionalFormatting sqref="H35">
    <cfRule type="cellIs" dxfId="146" priority="37" operator="greaterThan">
      <formula>0</formula>
    </cfRule>
  </conditionalFormatting>
  <conditionalFormatting sqref="H46 H48">
    <cfRule type="cellIs" dxfId="145" priority="50" operator="greaterThan">
      <formula>0</formula>
    </cfRule>
  </conditionalFormatting>
  <conditionalFormatting sqref="H57">
    <cfRule type="cellIs" dxfId="144" priority="19" operator="greaterThan">
      <formula>0</formula>
    </cfRule>
    <cfRule type="cellIs" dxfId="143" priority="20" operator="greaterThan">
      <formula>0</formula>
    </cfRule>
  </conditionalFormatting>
  <conditionalFormatting sqref="J15 D39 D63:E64">
    <cfRule type="cellIs" dxfId="142" priority="46" operator="greaterThan">
      <formula>0</formula>
    </cfRule>
  </conditionalFormatting>
  <conditionalFormatting sqref="C15">
    <cfRule type="cellIs" dxfId="141" priority="43" operator="greaterThan">
      <formula>0</formula>
    </cfRule>
    <cfRule type="cellIs" dxfId="140" priority="44" operator="greaterThan">
      <formula>0</formula>
    </cfRule>
  </conditionalFormatting>
  <conditionalFormatting sqref="J24">
    <cfRule type="cellIs" dxfId="139" priority="25" operator="greaterThan">
      <formula>0</formula>
    </cfRule>
  </conditionalFormatting>
  <conditionalFormatting sqref="J31:J32">
    <cfRule type="cellIs" dxfId="138" priority="32" operator="greaterThan">
      <formula>0</formula>
    </cfRule>
  </conditionalFormatting>
  <conditionalFormatting sqref="J27:J28">
    <cfRule type="cellIs" dxfId="137" priority="31" operator="greaterThan">
      <formula>0</formula>
    </cfRule>
  </conditionalFormatting>
  <conditionalFormatting sqref="J37">
    <cfRule type="cellIs" dxfId="136" priority="34" operator="greaterThan">
      <formula>0</formula>
    </cfRule>
  </conditionalFormatting>
  <conditionalFormatting sqref="J35">
    <cfRule type="cellIs" dxfId="135" priority="33" operator="greaterThan">
      <formula>0</formula>
    </cfRule>
  </conditionalFormatting>
  <conditionalFormatting sqref="J50:J51">
    <cfRule type="cellIs" dxfId="134" priority="40" operator="greaterThan">
      <formula>0</formula>
    </cfRule>
  </conditionalFormatting>
  <conditionalFormatting sqref="J57 L57">
    <cfRule type="cellIs" dxfId="133" priority="17" operator="greaterThan">
      <formula>0</formula>
    </cfRule>
    <cfRule type="cellIs" dxfId="132" priority="18" operator="greaterThan">
      <formula>0</formula>
    </cfRule>
  </conditionalFormatting>
  <conditionalFormatting sqref="L46:L47">
    <cfRule type="cellIs" dxfId="126" priority="15" operator="greaterThan">
      <formula>0</formula>
    </cfRule>
  </conditionalFormatting>
  <conditionalFormatting sqref="L52">
    <cfRule type="cellIs" dxfId="125" priority="14" operator="greaterThan">
      <formula>0</formula>
    </cfRule>
  </conditionalFormatting>
  <conditionalFormatting sqref="J19">
    <cfRule type="cellIs" dxfId="124" priority="12" operator="greaterThan">
      <formula>0</formula>
    </cfRule>
    <cfRule type="cellIs" dxfId="123" priority="13" operator="greaterThan">
      <formula>0</formula>
    </cfRule>
  </conditionalFormatting>
  <conditionalFormatting sqref="L39">
    <cfRule type="cellIs" dxfId="122" priority="11" operator="greaterThan">
      <formula>0</formula>
    </cfRule>
  </conditionalFormatting>
  <conditionalFormatting sqref="B42">
    <cfRule type="cellIs" dxfId="121" priority="10" operator="greaterThan">
      <formula>0</formula>
    </cfRule>
  </conditionalFormatting>
  <conditionalFormatting sqref="B43">
    <cfRule type="cellIs" dxfId="120" priority="9" operator="greaterThan">
      <formula>0</formula>
    </cfRule>
  </conditionalFormatting>
  <conditionalFormatting sqref="B44">
    <cfRule type="cellIs" dxfId="119" priority="8" operator="greaterThan">
      <formula>0</formula>
    </cfRule>
  </conditionalFormatting>
  <conditionalFormatting sqref="L55:L56">
    <cfRule type="cellIs" dxfId="118" priority="3" operator="greaterThan">
      <formula>0</formula>
    </cfRule>
  </conditionalFormatting>
  <conditionalFormatting sqref="F55:F56">
    <cfRule type="cellIs" dxfId="117" priority="1" operator="greaterThan">
      <formula>0</formula>
    </cfRule>
    <cfRule type="cellIs" dxfId="116" priority="2" operator="greaterThan">
      <formula>0</formula>
    </cfRule>
  </conditionalFormatting>
  <conditionalFormatting sqref="H55:H56">
    <cfRule type="cellIs" dxfId="115" priority="6" operator="greaterThan">
      <formula>0</formula>
    </cfRule>
    <cfRule type="cellIs" dxfId="114" priority="7" operator="greaterThan">
      <formula>0</formula>
    </cfRule>
  </conditionalFormatting>
  <conditionalFormatting sqref="J55:J56 L55:L56">
    <cfRule type="cellIs" dxfId="113" priority="5" operator="greaterThan">
      <formula>0</formula>
    </cfRule>
  </conditionalFormatting>
  <conditionalFormatting sqref="J55:J56">
    <cfRule type="cellIs" dxfId="112" priority="4" operator="greaterThan">
      <formula>0</formula>
    </cfRule>
  </conditionalFormatting>
  <dataValidations count="4">
    <dataValidation type="list" allowBlank="1" showInputMessage="1" showErrorMessage="1" sqref="L39" xr:uid="{844C5DA1-3999-4B68-830E-D794873D513D}">
      <formula1>"Two,One,see evaluation"</formula1>
    </dataValidation>
    <dataValidation type="list" allowBlank="1" showInputMessage="1" showErrorMessage="1" sqref="L52" xr:uid="{8DC3E498-25F2-4CFF-8246-5671BE976AE7}">
      <formula1>"[Grade A],[Grade B],local [Grade C]"</formula1>
    </dataValidation>
    <dataValidation type="list" allowBlank="1" showInputMessage="1" showErrorMessage="1" sqref="K47:L47" xr:uid="{E97D8CED-689A-4873-92B3-DAFFE047BD40}">
      <formula1>"[Grade A],[Grade B]"</formula1>
    </dataValidation>
    <dataValidation type="list" allowBlank="1" showInputMessage="1" showErrorMessage="1" sqref="C22" xr:uid="{08216B3E-D621-4A42-8F29-2D217065FFB7}">
      <formula1>"New measurement, Addition measurement datet from, Control measurement"</formula1>
    </dataValidation>
  </dataValidations>
  <printOptions horizontalCentered="1"/>
  <pageMargins left="0.51181102362204722" right="0.11811023622047245" top="0.19685039370078741" bottom="0.15748031496062992" header="0" footer="0.11811023622047245"/>
  <pageSetup paperSize="9" scale="77" fitToHeight="0" orientation="portrait" r:id="rId1"/>
  <headerFooter>
    <oddFooter>&amp;CMesurage du course WA • report form 1f-25.2 • © GCRCM • Droits d’auteur réservés!&amp;RPage 1</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090631-2731-4FB7-A44C-8A15D97344B8}">
  <sheetPr>
    <pageSetUpPr fitToPage="1"/>
  </sheetPr>
  <dimension ref="B1:Q64"/>
  <sheetViews>
    <sheetView zoomScaleNormal="100" zoomScaleSheetLayoutView="100" workbookViewId="0">
      <selection activeCell="C13" sqref="C13"/>
    </sheetView>
  </sheetViews>
  <sheetFormatPr baseColWidth="10" defaultRowHeight="14.25" x14ac:dyDescent="0.25"/>
  <cols>
    <col min="1" max="1" width="2.85546875" style="76" customWidth="1"/>
    <col min="2" max="2" width="20.5703125" style="75" customWidth="1"/>
    <col min="3" max="3" width="14.140625" style="76" customWidth="1"/>
    <col min="4" max="4" width="12.85546875" style="76" customWidth="1"/>
    <col min="5" max="5" width="9.28515625" style="76" customWidth="1"/>
    <col min="6" max="6" width="15.7109375" style="76" customWidth="1"/>
    <col min="7" max="7" width="0.85546875" style="76" customWidth="1"/>
    <col min="8" max="8" width="15.7109375" style="76" customWidth="1"/>
    <col min="9" max="9" width="0.85546875" style="76" customWidth="1"/>
    <col min="10" max="10" width="15.7109375" style="76" customWidth="1"/>
    <col min="11" max="11" width="0.85546875" style="76" customWidth="1"/>
    <col min="12" max="12" width="15.7109375" style="76" customWidth="1"/>
    <col min="13" max="13" width="3.28515625" style="76" customWidth="1"/>
    <col min="14" max="16384" width="11.42578125" style="76"/>
  </cols>
  <sheetData>
    <row r="1" spans="2:17" ht="9" customHeight="1" x14ac:dyDescent="0.25"/>
    <row r="2" spans="2:17" ht="14.25" customHeight="1" x14ac:dyDescent="0.25">
      <c r="D2" s="237" t="s">
        <v>118</v>
      </c>
      <c r="E2" s="237"/>
      <c r="F2" s="237"/>
      <c r="G2" s="237"/>
      <c r="H2" s="237"/>
      <c r="I2" s="237"/>
      <c r="J2" s="237"/>
      <c r="K2" s="237"/>
      <c r="L2" s="256"/>
      <c r="M2" s="95"/>
    </row>
    <row r="3" spans="2:17" ht="31.5" customHeight="1" x14ac:dyDescent="0.25">
      <c r="D3" s="237"/>
      <c r="E3" s="237"/>
      <c r="F3" s="237"/>
      <c r="G3" s="237"/>
      <c r="H3" s="237"/>
      <c r="I3" s="237"/>
      <c r="J3" s="237"/>
      <c r="K3" s="237"/>
      <c r="L3" s="256"/>
      <c r="M3" s="95"/>
    </row>
    <row r="4" spans="2:17" ht="18.75" customHeight="1" x14ac:dyDescent="0.25">
      <c r="D4" s="238" t="s">
        <v>119</v>
      </c>
      <c r="E4" s="238"/>
      <c r="F4" s="238"/>
      <c r="G4" s="238"/>
      <c r="H4" s="238"/>
      <c r="I4" s="238"/>
      <c r="J4" s="238"/>
      <c r="K4" s="238"/>
      <c r="L4" s="257"/>
      <c r="M4" s="96"/>
    </row>
    <row r="5" spans="2:17" ht="9.75" customHeight="1" x14ac:dyDescent="0.25">
      <c r="D5" s="238"/>
      <c r="E5" s="238"/>
      <c r="F5" s="238"/>
      <c r="G5" s="238"/>
      <c r="H5" s="238"/>
      <c r="I5" s="238"/>
      <c r="J5" s="238"/>
      <c r="K5" s="238"/>
      <c r="L5" s="257"/>
      <c r="M5" s="96"/>
    </row>
    <row r="6" spans="2:17" ht="15" customHeight="1" x14ac:dyDescent="0.25">
      <c r="D6" s="238"/>
      <c r="E6" s="238"/>
      <c r="F6" s="238"/>
      <c r="G6" s="238"/>
      <c r="H6" s="238"/>
      <c r="I6" s="238"/>
      <c r="J6" s="238"/>
      <c r="K6" s="238"/>
      <c r="L6" s="257"/>
      <c r="M6" s="96"/>
    </row>
    <row r="7" spans="2:17" ht="15" customHeight="1" x14ac:dyDescent="0.25">
      <c r="D7" s="238"/>
      <c r="E7" s="238"/>
      <c r="F7" s="238"/>
      <c r="G7" s="238"/>
      <c r="H7" s="238"/>
      <c r="I7" s="238"/>
      <c r="J7" s="238"/>
      <c r="K7" s="238"/>
      <c r="L7" s="257"/>
    </row>
    <row r="8" spans="2:17" ht="15" customHeight="1" x14ac:dyDescent="0.25">
      <c r="D8" s="238"/>
      <c r="E8" s="238"/>
      <c r="F8" s="238"/>
      <c r="G8" s="238"/>
      <c r="H8" s="238"/>
      <c r="I8" s="238"/>
      <c r="J8" s="238"/>
      <c r="K8" s="238"/>
      <c r="M8" s="97"/>
      <c r="N8" s="77"/>
      <c r="O8" s="77"/>
      <c r="P8" s="77"/>
      <c r="Q8" s="77"/>
    </row>
    <row r="9" spans="2:17" x14ac:dyDescent="0.25">
      <c r="D9" s="239" t="s">
        <v>80</v>
      </c>
      <c r="E9" s="239"/>
      <c r="F9" s="239"/>
      <c r="G9" s="239"/>
      <c r="H9" s="239"/>
      <c r="I9" s="239"/>
      <c r="J9" s="239"/>
      <c r="K9" s="239"/>
      <c r="L9" s="85"/>
    </row>
    <row r="10" spans="2:17" ht="6" customHeight="1" x14ac:dyDescent="0.25">
      <c r="B10" s="79"/>
      <c r="C10" s="80"/>
      <c r="D10" s="80"/>
      <c r="E10" s="80"/>
      <c r="F10" s="80"/>
      <c r="G10" s="80"/>
      <c r="H10" s="80"/>
      <c r="I10" s="80"/>
      <c r="J10" s="80"/>
      <c r="K10" s="80"/>
      <c r="L10" s="80"/>
    </row>
    <row r="11" spans="2:17" ht="16.5" customHeight="1" x14ac:dyDescent="0.25">
      <c r="B11" s="103" t="s">
        <v>75</v>
      </c>
    </row>
    <row r="12" spans="2:17" ht="12" customHeight="1" x14ac:dyDescent="0.25">
      <c r="B12" s="78"/>
    </row>
    <row r="13" spans="2:17" s="82" customFormat="1" ht="16.5" customHeight="1" x14ac:dyDescent="0.25">
      <c r="B13" s="81" t="s">
        <v>72</v>
      </c>
      <c r="C13" s="83"/>
      <c r="H13" s="81" t="s">
        <v>121</v>
      </c>
      <c r="J13" s="94"/>
    </row>
    <row r="14" spans="2:17" s="82" customFormat="1" ht="12.75" customHeight="1" x14ac:dyDescent="0.25">
      <c r="B14" s="231" t="s">
        <v>106</v>
      </c>
      <c r="H14" s="231" t="s">
        <v>108</v>
      </c>
    </row>
    <row r="15" spans="2:17" s="82" customFormat="1" ht="16.5" customHeight="1" x14ac:dyDescent="0.25">
      <c r="B15" s="81" t="s">
        <v>68</v>
      </c>
      <c r="C15" s="94"/>
      <c r="H15" s="81" t="s">
        <v>120</v>
      </c>
      <c r="J15" s="93"/>
    </row>
    <row r="16" spans="2:17" ht="12.75" customHeight="1" x14ac:dyDescent="0.25">
      <c r="B16" s="231" t="s">
        <v>109</v>
      </c>
      <c r="H16" s="231" t="s">
        <v>107</v>
      </c>
    </row>
    <row r="17" spans="2:13" ht="16.5" customHeight="1" x14ac:dyDescent="0.25">
      <c r="B17" s="81" t="s">
        <v>122</v>
      </c>
      <c r="C17" s="84"/>
      <c r="F17" s="84"/>
      <c r="H17" s="86"/>
      <c r="J17" s="86"/>
    </row>
    <row r="18" spans="2:13" ht="12.75" customHeight="1" x14ac:dyDescent="0.25">
      <c r="B18" s="231" t="s">
        <v>110</v>
      </c>
    </row>
    <row r="19" spans="2:13" ht="16.5" customHeight="1" x14ac:dyDescent="0.25">
      <c r="B19" s="81" t="s">
        <v>69</v>
      </c>
      <c r="C19" s="94"/>
      <c r="F19" s="107"/>
      <c r="J19" s="86"/>
      <c r="M19" s="85"/>
    </row>
    <row r="20" spans="2:13" ht="9" customHeight="1" x14ac:dyDescent="0.25">
      <c r="B20" s="87"/>
      <c r="C20" s="80"/>
      <c r="D20" s="80"/>
      <c r="E20" s="80"/>
      <c r="F20" s="80"/>
      <c r="G20" s="80"/>
      <c r="H20" s="80"/>
      <c r="I20" s="80"/>
      <c r="J20" s="80"/>
      <c r="K20" s="80"/>
      <c r="L20" s="80"/>
    </row>
    <row r="21" spans="2:13" ht="9" customHeight="1" x14ac:dyDescent="0.25">
      <c r="B21" s="78"/>
    </row>
    <row r="22" spans="2:13" ht="15" x14ac:dyDescent="0.25">
      <c r="B22" s="78" t="s">
        <v>70</v>
      </c>
      <c r="C22" s="94"/>
      <c r="F22" s="93"/>
      <c r="G22" s="82"/>
      <c r="H22" s="82"/>
      <c r="I22" s="82"/>
      <c r="J22" s="82"/>
      <c r="K22" s="82"/>
    </row>
    <row r="23" spans="2:13" ht="12.75" customHeight="1" x14ac:dyDescent="0.25">
      <c r="B23" s="231" t="s">
        <v>106</v>
      </c>
      <c r="F23" s="82"/>
      <c r="G23" s="82"/>
      <c r="H23" s="82"/>
      <c r="I23" s="82"/>
      <c r="J23" s="82"/>
      <c r="K23" s="82"/>
      <c r="L23" s="82"/>
    </row>
    <row r="24" spans="2:13" ht="15.75" x14ac:dyDescent="0.25">
      <c r="B24" s="78" t="s">
        <v>123</v>
      </c>
      <c r="F24" s="100"/>
      <c r="G24" s="82"/>
      <c r="H24" s="100"/>
      <c r="I24" s="82"/>
      <c r="J24" s="100"/>
      <c r="K24" s="82"/>
      <c r="L24" s="100"/>
    </row>
    <row r="25" spans="2:13" ht="15" x14ac:dyDescent="0.25">
      <c r="B25" s="231" t="s">
        <v>111</v>
      </c>
      <c r="F25" s="98">
        <f>IF(F24=42195,"Marathon",IF(F24=21097.5,"Halfmarathon",IF(F24=1609,"1 Mile",(F24))))</f>
        <v>0</v>
      </c>
      <c r="G25" s="82"/>
      <c r="H25" s="98">
        <f>IF(H24=42195,"Marathon",IF(H24=21097.5,"Halfmarathon",IF(H24=1609,"1 Mile",(H24))))</f>
        <v>0</v>
      </c>
      <c r="I25" s="82"/>
      <c r="J25" s="98">
        <f>IF(J24=42195,"Marathon",IF(J24=21097.5,"Halfmarathon",IF(J24=1609,"1 Mile",(J24))))</f>
        <v>0</v>
      </c>
      <c r="K25" s="82"/>
      <c r="L25" s="98">
        <f>IF(L24=42195,"Marathon",IF(L24=21097.5,"Halfmarathon",IF(L24=1609,"1 Mile",(L24))))</f>
        <v>0</v>
      </c>
    </row>
    <row r="26" spans="2:13" ht="7.5" customHeight="1" x14ac:dyDescent="0.25">
      <c r="B26" s="78"/>
      <c r="F26" s="82"/>
      <c r="G26" s="82"/>
      <c r="H26" s="82"/>
      <c r="I26" s="82"/>
      <c r="J26" s="82"/>
      <c r="K26" s="82"/>
      <c r="L26" s="82"/>
    </row>
    <row r="27" spans="2:13" ht="16.5" customHeight="1" x14ac:dyDescent="0.25">
      <c r="B27" s="78" t="s">
        <v>124</v>
      </c>
      <c r="E27" s="78" t="s">
        <v>73</v>
      </c>
      <c r="F27" s="101"/>
      <c r="G27" s="82"/>
      <c r="H27" s="101"/>
      <c r="I27" s="82"/>
      <c r="J27" s="101"/>
      <c r="K27" s="82"/>
      <c r="L27" s="101"/>
    </row>
    <row r="28" spans="2:13" ht="16.5" customHeight="1" x14ac:dyDescent="0.25">
      <c r="B28" s="231" t="s">
        <v>113</v>
      </c>
      <c r="E28" s="78" t="s">
        <v>74</v>
      </c>
      <c r="F28" s="101"/>
      <c r="G28" s="82"/>
      <c r="H28" s="101"/>
      <c r="I28" s="82"/>
      <c r="J28" s="101"/>
      <c r="K28" s="82"/>
      <c r="L28" s="101"/>
    </row>
    <row r="29" spans="2:13" ht="16.5" customHeight="1" x14ac:dyDescent="0.25">
      <c r="B29" s="92" t="s">
        <v>126</v>
      </c>
      <c r="D29" s="89"/>
      <c r="F29" s="102" t="str">
        <f>IFERROR((F28-F27)/F24*1000,"")</f>
        <v/>
      </c>
      <c r="G29" s="82"/>
      <c r="H29" s="102" t="str">
        <f>IFERROR((H28-H27)/H24*1000,"")</f>
        <v/>
      </c>
      <c r="I29" s="82"/>
      <c r="J29" s="102" t="str">
        <f>IFERROR((J28-J27)/J24*1000,"")</f>
        <v/>
      </c>
      <c r="K29" s="82"/>
      <c r="L29" s="102" t="str">
        <f>IFERROR((L28-L27)/L24*1000,"")</f>
        <v/>
      </c>
    </row>
    <row r="30" spans="2:13" ht="9" customHeight="1" x14ac:dyDescent="0.25"/>
    <row r="31" spans="2:13" ht="16.5" customHeight="1" x14ac:dyDescent="0.25">
      <c r="B31" s="78" t="s">
        <v>127</v>
      </c>
      <c r="D31" s="88"/>
      <c r="F31" s="101"/>
      <c r="G31" s="82"/>
      <c r="H31" s="101"/>
      <c r="I31" s="82"/>
      <c r="J31" s="101"/>
      <c r="K31" s="82"/>
      <c r="L31" s="101"/>
    </row>
    <row r="32" spans="2:13" ht="16.5" customHeight="1" x14ac:dyDescent="0.25">
      <c r="B32" s="92" t="s">
        <v>125</v>
      </c>
      <c r="D32" s="89"/>
      <c r="F32" s="263" t="str">
        <f>IFERROR(F31/F24," ")</f>
        <v xml:space="preserve"> </v>
      </c>
      <c r="G32" s="264"/>
      <c r="H32" s="263" t="str">
        <f>IFERROR(H31/H24," ")</f>
        <v xml:space="preserve"> </v>
      </c>
      <c r="I32" s="264"/>
      <c r="J32" s="263" t="str">
        <f>IFERROR(J31/J24," ")</f>
        <v xml:space="preserve"> </v>
      </c>
      <c r="K32" s="264"/>
      <c r="L32" s="263" t="str">
        <f>IFERROR(L31/L24," ")</f>
        <v xml:space="preserve"> </v>
      </c>
    </row>
    <row r="33" spans="2:12" ht="12.75" customHeight="1" x14ac:dyDescent="0.25">
      <c r="B33" s="232" t="s">
        <v>112</v>
      </c>
      <c r="F33" s="82"/>
      <c r="G33" s="82"/>
      <c r="H33" s="82"/>
      <c r="I33" s="82"/>
      <c r="J33" s="82"/>
      <c r="K33" s="82"/>
      <c r="L33" s="82"/>
    </row>
    <row r="34" spans="2:12" ht="9" customHeight="1" x14ac:dyDescent="0.25"/>
    <row r="35" spans="2:12" ht="15" x14ac:dyDescent="0.25">
      <c r="B35" s="78" t="s">
        <v>128</v>
      </c>
      <c r="C35" s="92" t="s">
        <v>114</v>
      </c>
      <c r="F35" s="84"/>
      <c r="H35" s="84"/>
      <c r="J35" s="84"/>
      <c r="L35" s="84"/>
    </row>
    <row r="36" spans="2:12" ht="10.5" customHeight="1" x14ac:dyDescent="0.25">
      <c r="C36" s="92"/>
      <c r="F36" s="82"/>
      <c r="G36" s="82"/>
      <c r="H36" s="82"/>
      <c r="I36" s="82"/>
      <c r="J36" s="82"/>
      <c r="K36" s="82"/>
      <c r="L36" s="82"/>
    </row>
    <row r="37" spans="2:12" ht="15" customHeight="1" x14ac:dyDescent="0.25">
      <c r="B37" s="78" t="s">
        <v>103</v>
      </c>
      <c r="C37" s="92" t="s">
        <v>115</v>
      </c>
      <c r="F37" s="84"/>
      <c r="H37" s="84"/>
      <c r="J37" s="84"/>
      <c r="L37" s="84"/>
    </row>
    <row r="38" spans="2:12" ht="9" customHeight="1" x14ac:dyDescent="0.25">
      <c r="F38" s="82"/>
      <c r="G38" s="82"/>
      <c r="H38" s="82"/>
      <c r="I38" s="82"/>
      <c r="J38" s="82"/>
      <c r="K38" s="82"/>
      <c r="L38" s="82"/>
    </row>
    <row r="39" spans="2:12" ht="15" x14ac:dyDescent="0.25">
      <c r="B39" s="78" t="s">
        <v>129</v>
      </c>
      <c r="D39" s="258"/>
      <c r="E39" s="258"/>
      <c r="F39" s="258"/>
      <c r="H39" s="78" t="s">
        <v>130</v>
      </c>
      <c r="L39" s="94" t="s">
        <v>131</v>
      </c>
    </row>
    <row r="40" spans="2:12" ht="12" customHeight="1" x14ac:dyDescent="0.25">
      <c r="B40" s="78"/>
      <c r="D40" s="82"/>
    </row>
    <row r="41" spans="2:12" ht="15" customHeight="1" x14ac:dyDescent="0.25">
      <c r="B41" s="78" t="s">
        <v>132</v>
      </c>
      <c r="C41" s="259" t="s">
        <v>134</v>
      </c>
      <c r="D41" s="259"/>
      <c r="E41" s="259"/>
      <c r="F41" s="259"/>
      <c r="G41" s="259"/>
      <c r="H41" s="259"/>
      <c r="I41" s="259"/>
      <c r="J41" s="259"/>
      <c r="K41" s="259"/>
      <c r="L41" s="259"/>
    </row>
    <row r="42" spans="2:12" ht="18" customHeight="1" x14ac:dyDescent="0.25">
      <c r="B42" s="240"/>
      <c r="C42" s="240"/>
      <c r="D42" s="240"/>
      <c r="E42" s="240"/>
      <c r="F42" s="240"/>
      <c r="G42" s="240"/>
      <c r="H42" s="240"/>
      <c r="I42" s="240"/>
      <c r="J42" s="240"/>
      <c r="K42" s="240"/>
      <c r="L42" s="240"/>
    </row>
    <row r="43" spans="2:12" ht="18" customHeight="1" x14ac:dyDescent="0.25">
      <c r="B43" s="240"/>
      <c r="C43" s="240"/>
      <c r="D43" s="240"/>
      <c r="E43" s="240"/>
      <c r="F43" s="240"/>
      <c r="G43" s="240"/>
      <c r="H43" s="240"/>
      <c r="I43" s="240"/>
      <c r="J43" s="240"/>
      <c r="K43" s="240"/>
      <c r="L43" s="240"/>
    </row>
    <row r="44" spans="2:12" ht="18" customHeight="1" x14ac:dyDescent="0.25">
      <c r="B44" s="240"/>
      <c r="C44" s="240"/>
      <c r="D44" s="240"/>
      <c r="E44" s="240"/>
      <c r="F44" s="240"/>
      <c r="G44" s="240"/>
      <c r="H44" s="240"/>
      <c r="I44" s="240"/>
      <c r="J44" s="240"/>
      <c r="K44" s="240"/>
      <c r="L44" s="240"/>
    </row>
    <row r="45" spans="2:12" s="104" customFormat="1" ht="12" customHeight="1" x14ac:dyDescent="0.25">
      <c r="B45" s="105"/>
      <c r="C45" s="106"/>
      <c r="D45" s="106"/>
      <c r="E45" s="106"/>
      <c r="F45" s="106"/>
      <c r="G45" s="106"/>
      <c r="H45" s="106"/>
      <c r="I45" s="106"/>
      <c r="J45" s="106"/>
      <c r="K45" s="106"/>
      <c r="L45" s="106"/>
    </row>
    <row r="46" spans="2:12" ht="12" customHeight="1" x14ac:dyDescent="0.25">
      <c r="F46" s="75"/>
      <c r="H46" s="75"/>
      <c r="J46" s="75"/>
      <c r="L46" s="75"/>
    </row>
    <row r="47" spans="2:12" ht="15" customHeight="1" x14ac:dyDescent="0.25">
      <c r="B47" s="78" t="s">
        <v>78</v>
      </c>
      <c r="C47" s="209"/>
      <c r="E47" s="78" t="s">
        <v>68</v>
      </c>
      <c r="F47" s="209"/>
      <c r="J47" s="78" t="s">
        <v>104</v>
      </c>
      <c r="L47" s="84"/>
    </row>
    <row r="48" spans="2:12" ht="7.5" customHeight="1" x14ac:dyDescent="0.25">
      <c r="B48" s="78"/>
      <c r="C48" s="75"/>
      <c r="H48" s="75"/>
      <c r="J48" s="75"/>
    </row>
    <row r="49" spans="2:13" ht="15" customHeight="1" x14ac:dyDescent="0.25">
      <c r="B49" s="78" t="s">
        <v>69</v>
      </c>
      <c r="C49" s="107"/>
      <c r="F49" s="84"/>
    </row>
    <row r="50" spans="2:13" ht="6.75" customHeight="1" x14ac:dyDescent="0.25">
      <c r="B50" s="78"/>
      <c r="D50" s="75"/>
      <c r="H50" s="75"/>
      <c r="J50" s="75"/>
    </row>
    <row r="51" spans="2:13" ht="10.5" customHeight="1" x14ac:dyDescent="0.25">
      <c r="B51" s="78"/>
      <c r="D51" s="75"/>
      <c r="J51" s="75"/>
    </row>
    <row r="52" spans="2:13" ht="15" customHeight="1" x14ac:dyDescent="0.25">
      <c r="B52" s="78" t="s">
        <v>102</v>
      </c>
      <c r="C52" s="209"/>
      <c r="E52" s="78" t="s">
        <v>68</v>
      </c>
      <c r="F52" s="210"/>
      <c r="J52" s="78" t="s">
        <v>104</v>
      </c>
      <c r="L52" s="84"/>
    </row>
    <row r="53" spans="2:13" ht="6.75" customHeight="1" x14ac:dyDescent="0.25">
      <c r="B53" s="260"/>
      <c r="C53" s="261"/>
      <c r="D53" s="261"/>
      <c r="E53" s="261"/>
      <c r="F53" s="261"/>
      <c r="G53" s="261"/>
      <c r="H53" s="261"/>
      <c r="I53" s="261"/>
      <c r="J53" s="261"/>
      <c r="K53" s="261"/>
      <c r="L53" s="261"/>
    </row>
    <row r="54" spans="2:13" ht="15" customHeight="1" x14ac:dyDescent="0.25">
      <c r="B54" s="78" t="s">
        <v>48</v>
      </c>
    </row>
    <row r="55" spans="2:13" ht="36" customHeight="1" x14ac:dyDescent="0.25">
      <c r="B55" s="262" t="s">
        <v>133</v>
      </c>
      <c r="C55" s="262"/>
      <c r="D55" s="262"/>
      <c r="E55" s="262"/>
      <c r="F55" s="262"/>
      <c r="G55" s="262"/>
      <c r="H55" s="262"/>
      <c r="I55" s="262"/>
      <c r="J55" s="262"/>
      <c r="K55" s="262"/>
      <c r="L55" s="262"/>
      <c r="M55" s="90"/>
    </row>
    <row r="56" spans="2:13" ht="89.25" customHeight="1" x14ac:dyDescent="0.25">
      <c r="B56" s="262" t="s">
        <v>82</v>
      </c>
      <c r="C56" s="262"/>
      <c r="D56" s="262"/>
      <c r="E56" s="262"/>
      <c r="F56" s="262"/>
      <c r="G56" s="262"/>
      <c r="H56" s="262"/>
      <c r="I56" s="262"/>
      <c r="J56" s="262"/>
      <c r="K56" s="262"/>
      <c r="L56" s="262"/>
      <c r="M56" s="90"/>
    </row>
    <row r="57" spans="2:13" ht="6.75" customHeight="1" x14ac:dyDescent="0.25">
      <c r="F57" s="75"/>
      <c r="H57" s="75"/>
      <c r="J57" s="75"/>
      <c r="L57" s="75"/>
    </row>
    <row r="58" spans="2:13" ht="19.5" customHeight="1" x14ac:dyDescent="0.25">
      <c r="B58" s="78" t="s">
        <v>79</v>
      </c>
      <c r="C58" s="240"/>
      <c r="D58" s="240"/>
      <c r="E58" s="240"/>
      <c r="F58" s="240"/>
      <c r="G58" s="240"/>
      <c r="H58" s="240"/>
      <c r="I58" s="240"/>
      <c r="J58" s="240"/>
      <c r="K58" s="240"/>
      <c r="L58" s="240"/>
    </row>
    <row r="59" spans="2:13" ht="19.5" customHeight="1" x14ac:dyDescent="0.25">
      <c r="B59" s="78"/>
      <c r="C59" s="240"/>
      <c r="D59" s="240"/>
      <c r="E59" s="240"/>
      <c r="F59" s="240"/>
      <c r="G59" s="240"/>
      <c r="H59" s="240"/>
      <c r="I59" s="240"/>
      <c r="J59" s="240"/>
      <c r="K59" s="240"/>
      <c r="L59" s="240"/>
    </row>
    <row r="61" spans="2:13" ht="15" x14ac:dyDescent="0.25">
      <c r="B61" s="78" t="s">
        <v>76</v>
      </c>
      <c r="D61" s="93"/>
    </row>
    <row r="62" spans="2:13" ht="6.75" customHeight="1" x14ac:dyDescent="0.25">
      <c r="D62" s="82"/>
    </row>
    <row r="63" spans="2:13" ht="15" customHeight="1" x14ac:dyDescent="0.25">
      <c r="B63" s="78" t="s">
        <v>83</v>
      </c>
      <c r="C63" s="91" t="s">
        <v>81</v>
      </c>
      <c r="D63" s="94">
        <v>1</v>
      </c>
      <c r="E63" s="75" t="s">
        <v>71</v>
      </c>
    </row>
    <row r="64" spans="2:13" ht="15" customHeight="1" x14ac:dyDescent="0.25">
      <c r="C64" s="91" t="s">
        <v>81</v>
      </c>
      <c r="D64" s="99"/>
      <c r="E64" s="75" t="s">
        <v>77</v>
      </c>
    </row>
  </sheetData>
  <sheetProtection sheet="1" objects="1" scenarios="1"/>
  <mergeCells count="12">
    <mergeCell ref="C41:L41"/>
    <mergeCell ref="B42:L42"/>
    <mergeCell ref="B43:L43"/>
    <mergeCell ref="B44:L44"/>
    <mergeCell ref="B55:L55"/>
    <mergeCell ref="B56:L56"/>
    <mergeCell ref="C58:L58"/>
    <mergeCell ref="C59:L59"/>
    <mergeCell ref="D2:K3"/>
    <mergeCell ref="D4:K8"/>
    <mergeCell ref="D9:K9"/>
    <mergeCell ref="D39:F39"/>
  </mergeCells>
  <conditionalFormatting sqref="C13 F17 J46 E47:E48 J48 L46 J13 H13">
    <cfRule type="cellIs" dxfId="229" priority="69" operator="greaterThan">
      <formula>0</formula>
    </cfRule>
  </conditionalFormatting>
  <conditionalFormatting sqref="C13 F17 E47:E48 D50:E51 C52 J13 H13 C19 J45:J53 L45:M48 L50:M53 M49 C47:C49 H45:H48 H50:H53 F45:F53">
    <cfRule type="cellIs" dxfId="228" priority="27" operator="greaterThan">
      <formula>0</formula>
    </cfRule>
  </conditionalFormatting>
  <conditionalFormatting sqref="C17 E17:F17 H17 J17">
    <cfRule type="cellIs" dxfId="227" priority="101" operator="greaterThan">
      <formula>0</formula>
    </cfRule>
    <cfRule type="cellIs" dxfId="226" priority="102" operator="greaterThan">
      <formula>0</formula>
    </cfRule>
  </conditionalFormatting>
  <conditionalFormatting sqref="C22">
    <cfRule type="cellIs" dxfId="225" priority="95" operator="greaterThan">
      <formula>0</formula>
    </cfRule>
  </conditionalFormatting>
  <conditionalFormatting sqref="C58:C59">
    <cfRule type="cellIs" dxfId="224" priority="17" operator="greaterThan">
      <formula>0</formula>
    </cfRule>
  </conditionalFormatting>
  <conditionalFormatting sqref="D61:E61">
    <cfRule type="cellIs" dxfId="223" priority="64" operator="greaterThan">
      <formula>0</formula>
    </cfRule>
  </conditionalFormatting>
  <conditionalFormatting sqref="F49">
    <cfRule type="cellIs" priority="77" operator="greaterThan">
      <formula>0</formula>
    </cfRule>
  </conditionalFormatting>
  <conditionalFormatting sqref="F19">
    <cfRule type="cellIs" dxfId="222" priority="98" operator="greaterThan">
      <formula>0</formula>
    </cfRule>
    <cfRule type="cellIs" priority="99" operator="greaterThan">
      <formula>0</formula>
    </cfRule>
  </conditionalFormatting>
  <conditionalFormatting sqref="F22">
    <cfRule type="cellIs" dxfId="221" priority="74" operator="greaterThan">
      <formula>0</formula>
    </cfRule>
  </conditionalFormatting>
  <conditionalFormatting sqref="F24">
    <cfRule type="cellIs" dxfId="220" priority="90" operator="greaterThan">
      <formula>0</formula>
    </cfRule>
  </conditionalFormatting>
  <conditionalFormatting sqref="F31:F32">
    <cfRule type="cellIs" dxfId="219" priority="89" operator="greaterThan">
      <formula>0</formula>
    </cfRule>
  </conditionalFormatting>
  <conditionalFormatting sqref="F27:F28">
    <cfRule type="cellIs" dxfId="218" priority="49" operator="greaterThan">
      <formula>0</formula>
    </cfRule>
  </conditionalFormatting>
  <conditionalFormatting sqref="F37">
    <cfRule type="cellIs" dxfId="217" priority="93" operator="greaterThan">
      <formula>0</formula>
    </cfRule>
  </conditionalFormatting>
  <conditionalFormatting sqref="F35">
    <cfRule type="cellIs" dxfId="216" priority="92" operator="greaterThan">
      <formula>0</formula>
    </cfRule>
  </conditionalFormatting>
  <conditionalFormatting sqref="F46:F47 C47:C48 H50 D50:E51 C52">
    <cfRule type="cellIs" dxfId="215" priority="84" operator="greaterThan">
      <formula>0</formula>
    </cfRule>
  </conditionalFormatting>
  <conditionalFormatting sqref="F57">
    <cfRule type="cellIs" dxfId="214" priority="24" operator="greaterThan">
      <formula>0</formula>
    </cfRule>
    <cfRule type="cellIs" dxfId="213" priority="25" operator="greaterThan">
      <formula>0</formula>
    </cfRule>
  </conditionalFormatting>
  <conditionalFormatting sqref="H15">
    <cfRule type="cellIs" dxfId="212" priority="78" operator="greaterThan">
      <formula>0</formula>
    </cfRule>
    <cfRule type="cellIs" dxfId="211" priority="104" operator="greaterThan">
      <formula>0</formula>
    </cfRule>
  </conditionalFormatting>
  <conditionalFormatting sqref="H24">
    <cfRule type="cellIs" dxfId="210" priority="30" operator="greaterThan">
      <formula>0</formula>
    </cfRule>
  </conditionalFormatting>
  <conditionalFormatting sqref="H31:H32">
    <cfRule type="cellIs" dxfId="209" priority="44" operator="greaterThan">
      <formula>0</formula>
    </cfRule>
  </conditionalFormatting>
  <conditionalFormatting sqref="H27:H28">
    <cfRule type="cellIs" dxfId="208" priority="43" operator="greaterThan">
      <formula>0</formula>
    </cfRule>
  </conditionalFormatting>
  <conditionalFormatting sqref="H37">
    <cfRule type="cellIs" dxfId="207" priority="48" operator="greaterThan">
      <formula>0</formula>
    </cfRule>
  </conditionalFormatting>
  <conditionalFormatting sqref="H35">
    <cfRule type="cellIs" dxfId="206" priority="47" operator="greaterThan">
      <formula>0</formula>
    </cfRule>
  </conditionalFormatting>
  <conditionalFormatting sqref="H46 H48">
    <cfRule type="cellIs" dxfId="205" priority="86" operator="greaterThan">
      <formula>0</formula>
    </cfRule>
  </conditionalFormatting>
  <conditionalFormatting sqref="H57">
    <cfRule type="cellIs" dxfId="204" priority="22" operator="greaterThan">
      <formula>0</formula>
    </cfRule>
    <cfRule type="cellIs" dxfId="203" priority="23" operator="greaterThan">
      <formula>0</formula>
    </cfRule>
  </conditionalFormatting>
  <conditionalFormatting sqref="J15 D39 D63:E64">
    <cfRule type="cellIs" dxfId="202" priority="76" operator="greaterThan">
      <formula>0</formula>
    </cfRule>
  </conditionalFormatting>
  <conditionalFormatting sqref="C15">
    <cfRule type="cellIs" dxfId="201" priority="70" operator="greaterThan">
      <formula>0</formula>
    </cfRule>
    <cfRule type="cellIs" dxfId="200" priority="71" operator="greaterThan">
      <formula>0</formula>
    </cfRule>
  </conditionalFormatting>
  <conditionalFormatting sqref="J24">
    <cfRule type="cellIs" dxfId="199" priority="29" operator="greaterThan">
      <formula>0</formula>
    </cfRule>
  </conditionalFormatting>
  <conditionalFormatting sqref="J31:J32">
    <cfRule type="cellIs" dxfId="198" priority="38" operator="greaterThan">
      <formula>0</formula>
    </cfRule>
  </conditionalFormatting>
  <conditionalFormatting sqref="J27:J28">
    <cfRule type="cellIs" dxfId="197" priority="37" operator="greaterThan">
      <formula>0</formula>
    </cfRule>
  </conditionalFormatting>
  <conditionalFormatting sqref="J37">
    <cfRule type="cellIs" dxfId="196" priority="42" operator="greaterThan">
      <formula>0</formula>
    </cfRule>
  </conditionalFormatting>
  <conditionalFormatting sqref="J35">
    <cfRule type="cellIs" dxfId="195" priority="41" operator="greaterThan">
      <formula>0</formula>
    </cfRule>
  </conditionalFormatting>
  <conditionalFormatting sqref="J50:J51">
    <cfRule type="cellIs" dxfId="194" priority="63" operator="greaterThan">
      <formula>0</formula>
    </cfRule>
  </conditionalFormatting>
  <conditionalFormatting sqref="J57 L57">
    <cfRule type="cellIs" dxfId="193" priority="20" operator="greaterThan">
      <formula>0</formula>
    </cfRule>
    <cfRule type="cellIs" dxfId="192" priority="21" operator="greaterThan">
      <formula>0</formula>
    </cfRule>
  </conditionalFormatting>
  <conditionalFormatting sqref="L24">
    <cfRule type="cellIs" dxfId="191" priority="28" operator="greaterThan">
      <formula>0</formula>
    </cfRule>
  </conditionalFormatting>
  <conditionalFormatting sqref="L31:L32">
    <cfRule type="cellIs" dxfId="190" priority="32" operator="greaterThan">
      <formula>0</formula>
    </cfRule>
  </conditionalFormatting>
  <conditionalFormatting sqref="L27:L28">
    <cfRule type="cellIs" dxfId="189" priority="31" operator="greaterThan">
      <formula>0</formula>
    </cfRule>
  </conditionalFormatting>
  <conditionalFormatting sqref="L37">
    <cfRule type="cellIs" dxfId="188" priority="36" operator="greaterThan">
      <formula>0</formula>
    </cfRule>
  </conditionalFormatting>
  <conditionalFormatting sqref="L35">
    <cfRule type="cellIs" dxfId="187" priority="35" operator="greaterThan">
      <formula>0</formula>
    </cfRule>
  </conditionalFormatting>
  <conditionalFormatting sqref="L46:L47">
    <cfRule type="cellIs" dxfId="186" priority="15" operator="greaterThan">
      <formula>0</formula>
    </cfRule>
  </conditionalFormatting>
  <conditionalFormatting sqref="L52">
    <cfRule type="cellIs" dxfId="185" priority="14" operator="greaterThan">
      <formula>0</formula>
    </cfRule>
  </conditionalFormatting>
  <conditionalFormatting sqref="J19">
    <cfRule type="cellIs" dxfId="184" priority="12" operator="greaterThan">
      <formula>0</formula>
    </cfRule>
    <cfRule type="cellIs" dxfId="183" priority="13" operator="greaterThan">
      <formula>0</formula>
    </cfRule>
  </conditionalFormatting>
  <conditionalFormatting sqref="L39">
    <cfRule type="cellIs" dxfId="182" priority="11" operator="greaterThan">
      <formula>0</formula>
    </cfRule>
  </conditionalFormatting>
  <conditionalFormatting sqref="B42">
    <cfRule type="cellIs" dxfId="181" priority="10" operator="greaterThan">
      <formula>0</formula>
    </cfRule>
  </conditionalFormatting>
  <conditionalFormatting sqref="B43">
    <cfRule type="cellIs" dxfId="180" priority="9" operator="greaterThan">
      <formula>0</formula>
    </cfRule>
  </conditionalFormatting>
  <conditionalFormatting sqref="B44">
    <cfRule type="cellIs" dxfId="179" priority="8" operator="greaterThan">
      <formula>0</formula>
    </cfRule>
  </conditionalFormatting>
  <conditionalFormatting sqref="L55:L56">
    <cfRule type="cellIs" dxfId="178" priority="3" operator="greaterThan">
      <formula>0</formula>
    </cfRule>
  </conditionalFormatting>
  <conditionalFormatting sqref="F55:F56">
    <cfRule type="cellIs" dxfId="177" priority="1" operator="greaterThan">
      <formula>0</formula>
    </cfRule>
    <cfRule type="cellIs" dxfId="176" priority="2" operator="greaterThan">
      <formula>0</formula>
    </cfRule>
  </conditionalFormatting>
  <conditionalFormatting sqref="H55:H56">
    <cfRule type="cellIs" dxfId="175" priority="6" operator="greaterThan">
      <formula>0</formula>
    </cfRule>
    <cfRule type="cellIs" dxfId="174" priority="7" operator="greaterThan">
      <formula>0</formula>
    </cfRule>
  </conditionalFormatting>
  <conditionalFormatting sqref="J55:J56 L55:L56">
    <cfRule type="cellIs" dxfId="173" priority="5" operator="greaterThan">
      <formula>0</formula>
    </cfRule>
  </conditionalFormatting>
  <conditionalFormatting sqref="J55:J56">
    <cfRule type="cellIs" dxfId="172" priority="4" operator="greaterThan">
      <formula>0</formula>
    </cfRule>
  </conditionalFormatting>
  <dataValidations count="4">
    <dataValidation type="list" allowBlank="1" showInputMessage="1" showErrorMessage="1" sqref="C22" xr:uid="{9C9D636C-A53B-4DC7-97B5-37245F6E7E6E}">
      <formula1>"New measurement, Addition measurement datet from, Control measurement"</formula1>
    </dataValidation>
    <dataValidation type="list" allowBlank="1" showInputMessage="1" showErrorMessage="1" sqref="K47:L47" xr:uid="{27CD652F-24EE-4755-8ECB-D0CCA5DBE5D1}">
      <formula1>"[Grade A],[Grade B]"</formula1>
    </dataValidation>
    <dataValidation type="list" allowBlank="1" showInputMessage="1" showErrorMessage="1" sqref="L52" xr:uid="{E1DBA931-4310-4EDD-8E74-038E42140220}">
      <formula1>"[Grade A],[Grade B],local [Grade C]"</formula1>
    </dataValidation>
    <dataValidation type="list" allowBlank="1" showInputMessage="1" showErrorMessage="1" sqref="L39" xr:uid="{A22225C7-19A0-4453-A610-58A3059B756A}">
      <formula1>"Two,One,see evaluation"</formula1>
    </dataValidation>
  </dataValidations>
  <printOptions horizontalCentered="1"/>
  <pageMargins left="0.51181102362204722" right="0.11811023622047245" top="0.19685039370078741" bottom="0.15748031496062992" header="0" footer="0.11811023622047245"/>
  <pageSetup paperSize="9" scale="77" fitToHeight="0" orientation="portrait" r:id="rId1"/>
  <headerFooter>
    <oddFooter>&amp;CMesurage du course WA • report form 1f-25.2 • © GCRCM • Droits d’auteur réservés!&amp;RPage 1</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2">
    <pageSetUpPr fitToPage="1"/>
  </sheetPr>
  <dimension ref="B1:M84"/>
  <sheetViews>
    <sheetView showZeros="0" showWhiteSpace="0" zoomScaleNormal="100" zoomScaleSheetLayoutView="100" workbookViewId="0">
      <selection activeCell="D5" sqref="D5:H5"/>
    </sheetView>
  </sheetViews>
  <sheetFormatPr baseColWidth="10" defaultColWidth="11.42578125" defaultRowHeight="14.25" x14ac:dyDescent="0.2"/>
  <cols>
    <col min="1" max="1" width="3.7109375" style="50" customWidth="1"/>
    <col min="2" max="2" width="17.140625" style="50" customWidth="1"/>
    <col min="3" max="3" width="21.140625" style="50" customWidth="1"/>
    <col min="4" max="4" width="16.42578125" style="50" customWidth="1"/>
    <col min="5" max="5" width="2" style="50" bestFit="1" customWidth="1"/>
    <col min="6" max="6" width="11.7109375" style="50" customWidth="1"/>
    <col min="7" max="7" width="4.5703125" style="50" customWidth="1"/>
    <col min="8" max="8" width="11.28515625" style="50" customWidth="1"/>
    <col min="9" max="9" width="6.140625" style="50" customWidth="1"/>
    <col min="10" max="10" width="20.28515625" style="50" customWidth="1"/>
    <col min="11" max="11" width="14.85546875" style="50" customWidth="1"/>
    <col min="12" max="12" width="2" style="51" bestFit="1" customWidth="1"/>
    <col min="13" max="13" width="13.5703125" style="50" customWidth="1"/>
    <col min="14" max="16384" width="11.42578125" style="50"/>
  </cols>
  <sheetData>
    <row r="1" spans="2:13" ht="18" customHeight="1" x14ac:dyDescent="0.2"/>
    <row r="2" spans="2:13" ht="21" customHeight="1" x14ac:dyDescent="0.2">
      <c r="B2" s="21" t="s">
        <v>2</v>
      </c>
      <c r="C2" s="21"/>
      <c r="D2" s="52"/>
      <c r="E2" s="52"/>
      <c r="F2" s="21" t="s">
        <v>49</v>
      </c>
      <c r="H2" s="21"/>
      <c r="K2" s="52"/>
      <c r="M2" s="52"/>
    </row>
    <row r="3" spans="2:13" ht="10.5" customHeight="1" x14ac:dyDescent="0.2">
      <c r="B3" s="53"/>
      <c r="C3" s="53"/>
      <c r="D3" s="53"/>
      <c r="E3" s="53"/>
      <c r="F3" s="53"/>
      <c r="G3" s="53"/>
      <c r="H3" s="53"/>
      <c r="I3" s="53"/>
      <c r="J3" s="53"/>
      <c r="K3" s="53"/>
      <c r="L3" s="54"/>
      <c r="M3" s="53"/>
    </row>
    <row r="4" spans="2:13" ht="10.5" customHeight="1" x14ac:dyDescent="0.2"/>
    <row r="5" spans="2:13" s="111" customFormat="1" ht="24" customHeight="1" x14ac:dyDescent="0.2">
      <c r="B5" s="22" t="s">
        <v>45</v>
      </c>
      <c r="C5" s="150"/>
      <c r="D5" s="242"/>
      <c r="E5" s="242"/>
      <c r="F5" s="242"/>
      <c r="G5" s="242"/>
      <c r="H5" s="242"/>
      <c r="J5" s="151"/>
      <c r="K5" s="151"/>
      <c r="L5" s="151"/>
      <c r="M5" s="151"/>
    </row>
    <row r="6" spans="2:13" s="111" customFormat="1" ht="24" customHeight="1" x14ac:dyDescent="0.2">
      <c r="B6" s="108" t="s">
        <v>4</v>
      </c>
      <c r="C6" s="108"/>
      <c r="D6" s="242"/>
      <c r="E6" s="242"/>
      <c r="F6" s="242"/>
      <c r="G6" s="242"/>
      <c r="H6" s="242"/>
      <c r="J6" s="152"/>
      <c r="K6" s="151"/>
      <c r="L6" s="151"/>
      <c r="M6" s="151"/>
    </row>
    <row r="7" spans="2:13" s="111" customFormat="1" ht="24" customHeight="1" x14ac:dyDescent="0.2">
      <c r="B7" s="241" t="s">
        <v>43</v>
      </c>
      <c r="C7" s="241"/>
      <c r="D7" s="242"/>
      <c r="E7" s="242"/>
      <c r="F7" s="242"/>
      <c r="G7" s="242"/>
      <c r="H7" s="242"/>
      <c r="J7" s="152"/>
      <c r="K7" s="152"/>
      <c r="L7" s="152"/>
      <c r="M7" s="152"/>
    </row>
    <row r="8" spans="2:13" s="111" customFormat="1" ht="9" customHeight="1" x14ac:dyDescent="0.2">
      <c r="B8" s="109"/>
      <c r="C8" s="109"/>
      <c r="D8" s="109"/>
      <c r="E8" s="109"/>
      <c r="F8" s="109"/>
      <c r="G8" s="153"/>
      <c r="H8" s="153"/>
      <c r="J8" s="153"/>
      <c r="K8" s="153"/>
      <c r="L8" s="153"/>
      <c r="M8" s="153"/>
    </row>
    <row r="9" spans="2:13" s="111" customFormat="1" ht="24" customHeight="1" x14ac:dyDescent="0.2">
      <c r="B9" s="22" t="s">
        <v>15</v>
      </c>
      <c r="C9" s="115"/>
      <c r="D9" s="154"/>
      <c r="E9" s="154"/>
      <c r="F9" s="154"/>
      <c r="G9" s="155"/>
      <c r="H9" s="155"/>
      <c r="J9" s="117"/>
      <c r="K9" s="117"/>
      <c r="L9" s="118"/>
      <c r="M9" s="117"/>
    </row>
    <row r="10" spans="2:13" s="111" customFormat="1" ht="24" customHeight="1" x14ac:dyDescent="0.2">
      <c r="B10" s="109" t="s">
        <v>16</v>
      </c>
      <c r="C10" s="109"/>
      <c r="D10" s="110" t="s">
        <v>1</v>
      </c>
      <c r="F10" s="124" t="s">
        <v>84</v>
      </c>
      <c r="K10" s="108" t="s">
        <v>3</v>
      </c>
      <c r="M10" s="113">
        <v>20</v>
      </c>
    </row>
    <row r="11" spans="2:13" s="111" customFormat="1" ht="24" customHeight="1" x14ac:dyDescent="0.2">
      <c r="B11" s="109" t="s">
        <v>27</v>
      </c>
      <c r="C11" s="109"/>
      <c r="D11" s="114">
        <v>50</v>
      </c>
      <c r="F11" s="115"/>
      <c r="J11" s="109"/>
      <c r="K11" s="109" t="s">
        <v>59</v>
      </c>
      <c r="M11" s="116">
        <v>50</v>
      </c>
    </row>
    <row r="12" spans="2:13" s="111" customFormat="1" ht="9" customHeight="1" x14ac:dyDescent="0.2">
      <c r="J12" s="117"/>
      <c r="K12" s="117"/>
      <c r="L12" s="118"/>
    </row>
    <row r="13" spans="2:13" s="111" customFormat="1" ht="24" customHeight="1" x14ac:dyDescent="0.2">
      <c r="B13" s="108" t="s">
        <v>85</v>
      </c>
      <c r="C13" s="108"/>
      <c r="D13" s="119">
        <v>45329</v>
      </c>
      <c r="F13" s="109" t="s">
        <v>10</v>
      </c>
      <c r="G13" s="120">
        <v>1</v>
      </c>
      <c r="H13" s="120"/>
      <c r="L13" s="121"/>
    </row>
    <row r="14" spans="2:13" s="111" customFormat="1" ht="24" customHeight="1" x14ac:dyDescent="0.2">
      <c r="B14" s="109" t="s">
        <v>24</v>
      </c>
      <c r="C14" s="109"/>
      <c r="D14" s="122">
        <v>18</v>
      </c>
      <c r="F14" s="109" t="s">
        <v>23</v>
      </c>
      <c r="J14" s="117"/>
      <c r="K14" s="122">
        <v>19</v>
      </c>
    </row>
    <row r="15" spans="2:13" s="111" customFormat="1" ht="24" customHeight="1" x14ac:dyDescent="0.2">
      <c r="B15" s="109" t="s">
        <v>11</v>
      </c>
      <c r="C15" s="109"/>
      <c r="D15" s="123">
        <f>(D14+K14)/2</f>
        <v>18.5</v>
      </c>
      <c r="F15" s="109" t="s">
        <v>12</v>
      </c>
      <c r="J15" s="117"/>
      <c r="K15" s="156">
        <f>1+(0.0000116*(D15-M10))</f>
        <v>0.99998260000000005</v>
      </c>
      <c r="M15" s="109"/>
    </row>
    <row r="16" spans="2:13" s="111" customFormat="1" ht="18" customHeight="1" x14ac:dyDescent="0.2">
      <c r="B16" s="166" t="s">
        <v>13</v>
      </c>
      <c r="C16" s="125"/>
      <c r="D16" s="126" t="s">
        <v>14</v>
      </c>
      <c r="L16" s="118"/>
      <c r="M16" s="117"/>
    </row>
    <row r="17" spans="2:13" s="111" customFormat="1" ht="6" customHeight="1" x14ac:dyDescent="0.2">
      <c r="B17" s="157"/>
      <c r="C17" s="157"/>
      <c r="D17" s="158"/>
      <c r="E17" s="158"/>
      <c r="F17" s="158"/>
      <c r="G17" s="158"/>
      <c r="H17" s="158"/>
      <c r="I17" s="165"/>
      <c r="J17" s="159"/>
      <c r="K17" s="159"/>
      <c r="L17" s="160"/>
      <c r="M17" s="159"/>
    </row>
    <row r="18" spans="2:13" s="111" customFormat="1" ht="11.25" customHeight="1" x14ac:dyDescent="0.2">
      <c r="B18" s="140"/>
      <c r="C18" s="140"/>
      <c r="D18" s="140"/>
      <c r="E18" s="140"/>
      <c r="F18" s="140"/>
      <c r="G18" s="140"/>
      <c r="H18" s="140"/>
      <c r="J18" s="117"/>
      <c r="K18" s="117"/>
      <c r="L18" s="118"/>
      <c r="M18" s="117"/>
    </row>
    <row r="19" spans="2:13" s="111" customFormat="1" ht="16.5" customHeight="1" x14ac:dyDescent="0.2">
      <c r="B19" s="22" t="s">
        <v>17</v>
      </c>
      <c r="C19" s="161"/>
      <c r="D19" s="162"/>
      <c r="E19" s="162"/>
      <c r="F19" s="162"/>
      <c r="G19" s="109"/>
      <c r="H19" s="109"/>
      <c r="J19" s="108"/>
      <c r="K19" s="108"/>
      <c r="L19" s="118"/>
      <c r="M19" s="117"/>
    </row>
    <row r="20" spans="2:13" s="111" customFormat="1" ht="16.5" customHeight="1" x14ac:dyDescent="0.2">
      <c r="B20" s="109" t="s">
        <v>61</v>
      </c>
      <c r="C20" s="109"/>
      <c r="D20" s="128">
        <v>7</v>
      </c>
      <c r="E20" s="129" t="s">
        <v>46</v>
      </c>
      <c r="F20" s="130">
        <f>D11</f>
        <v>50</v>
      </c>
      <c r="H20" s="109" t="s">
        <v>62</v>
      </c>
      <c r="K20" s="128">
        <v>7</v>
      </c>
      <c r="L20" s="129" t="s">
        <v>46</v>
      </c>
      <c r="M20" s="130">
        <f>D11</f>
        <v>50</v>
      </c>
    </row>
    <row r="21" spans="2:13" s="111" customFormat="1" ht="16.5" customHeight="1" x14ac:dyDescent="0.2">
      <c r="B21" s="108" t="s">
        <v>63</v>
      </c>
      <c r="D21" s="109"/>
      <c r="F21" s="164">
        <f>D20*D11</f>
        <v>350</v>
      </c>
      <c r="H21" s="108" t="s">
        <v>64</v>
      </c>
      <c r="J21" s="131"/>
      <c r="L21" s="118"/>
      <c r="M21" s="164">
        <f>K20*D11</f>
        <v>350</v>
      </c>
    </row>
    <row r="22" spans="2:13" s="111" customFormat="1" ht="16.5" customHeight="1" x14ac:dyDescent="0.2">
      <c r="B22" s="109" t="s">
        <v>66</v>
      </c>
      <c r="C22" s="109"/>
      <c r="D22" s="109"/>
      <c r="E22" s="109"/>
      <c r="F22" s="167">
        <v>48.9</v>
      </c>
      <c r="H22" s="109" t="s">
        <v>65</v>
      </c>
      <c r="L22" s="118"/>
      <c r="M22" s="167">
        <v>48.88</v>
      </c>
    </row>
    <row r="23" spans="2:13" s="111" customFormat="1" ht="16.5" customHeight="1" x14ac:dyDescent="0.2">
      <c r="B23" s="109" t="s">
        <v>60</v>
      </c>
      <c r="C23" s="109"/>
      <c r="D23" s="109"/>
      <c r="E23" s="109"/>
      <c r="F23" s="168">
        <f>(D20*D11)+F22</f>
        <v>398.9</v>
      </c>
      <c r="H23" s="109" t="s">
        <v>67</v>
      </c>
      <c r="L23" s="118"/>
      <c r="M23" s="168">
        <f>(K20*D11)+M22</f>
        <v>398.88</v>
      </c>
    </row>
    <row r="24" spans="2:13" s="111" customFormat="1" ht="9" customHeight="1" x14ac:dyDescent="0.2">
      <c r="B24" s="115"/>
      <c r="C24" s="115"/>
      <c r="D24" s="115"/>
      <c r="E24" s="115"/>
      <c r="F24" s="115"/>
      <c r="G24" s="133"/>
      <c r="H24" s="133"/>
      <c r="J24" s="132"/>
      <c r="L24" s="118"/>
      <c r="M24" s="132"/>
    </row>
    <row r="25" spans="2:13" s="111" customFormat="1" ht="16.5" customHeight="1" x14ac:dyDescent="0.2">
      <c r="B25" s="63" t="s">
        <v>20</v>
      </c>
      <c r="C25" s="109"/>
      <c r="F25" s="134">
        <f>ABS(M23-F23)</f>
        <v>1.999999999998181E-2</v>
      </c>
      <c r="H25" s="63" t="s">
        <v>47</v>
      </c>
      <c r="L25" s="118"/>
      <c r="M25" s="135">
        <f>(D20+1)/100</f>
        <v>0.08</v>
      </c>
    </row>
    <row r="26" spans="2:13" s="111" customFormat="1" ht="9" customHeight="1" x14ac:dyDescent="0.2">
      <c r="B26" s="109"/>
      <c r="C26" s="109"/>
      <c r="D26" s="109"/>
      <c r="F26" s="126"/>
      <c r="J26" s="131"/>
      <c r="K26" s="131"/>
      <c r="L26" s="118"/>
      <c r="M26" s="136"/>
    </row>
    <row r="27" spans="2:13" s="111" customFormat="1" ht="16.5" customHeight="1" x14ac:dyDescent="0.2">
      <c r="B27" s="127" t="s">
        <v>18</v>
      </c>
      <c r="C27" s="127"/>
      <c r="D27" s="127"/>
      <c r="E27" s="127"/>
      <c r="F27" s="137">
        <f>IF(F25="große Messdifferenz!",,(F23+M23)/2)</f>
        <v>398.89</v>
      </c>
      <c r="J27" s="138"/>
      <c r="K27" s="126"/>
      <c r="L27" s="118"/>
      <c r="M27" s="117"/>
    </row>
    <row r="28" spans="2:13" s="111" customFormat="1" ht="16.5" customHeight="1" x14ac:dyDescent="0.2">
      <c r="B28" s="63" t="s">
        <v>19</v>
      </c>
      <c r="C28" s="127"/>
      <c r="D28" s="127"/>
      <c r="E28" s="127"/>
      <c r="F28" s="169">
        <f>(F30-F27)*100+0.001</f>
        <v>-0.69306859999503467</v>
      </c>
      <c r="J28" s="139"/>
      <c r="K28" s="126"/>
      <c r="L28" s="118"/>
      <c r="M28" s="117"/>
    </row>
    <row r="29" spans="2:13" s="111" customFormat="1" ht="14.25" customHeight="1" x14ac:dyDescent="0.2">
      <c r="B29" s="140"/>
      <c r="C29" s="140"/>
      <c r="D29" s="140"/>
      <c r="E29" s="140"/>
      <c r="F29" s="140"/>
      <c r="J29" s="117"/>
      <c r="K29" s="117"/>
      <c r="L29" s="118"/>
      <c r="M29" s="117"/>
    </row>
    <row r="30" spans="2:13" s="111" customFormat="1" ht="16.5" customHeight="1" x14ac:dyDescent="0.2">
      <c r="B30" s="115" t="s">
        <v>21</v>
      </c>
      <c r="C30" s="115"/>
      <c r="D30" s="115"/>
      <c r="F30" s="141">
        <f>K15*F27</f>
        <v>398.88305931400004</v>
      </c>
      <c r="H30" s="142" t="str">
        <f>IF(F37&lt;&gt;0,"calibration course unrounded",)</f>
        <v>calibration course unrounded</v>
      </c>
      <c r="K30" s="137"/>
      <c r="L30" s="118"/>
      <c r="M30" s="117"/>
    </row>
    <row r="31" spans="2:13" s="111" customFormat="1" ht="12" customHeight="1" x14ac:dyDescent="0.2">
      <c r="B31" s="140"/>
      <c r="C31" s="140"/>
      <c r="D31" s="140"/>
      <c r="E31" s="140"/>
      <c r="F31" s="140"/>
      <c r="G31" s="140"/>
      <c r="H31" s="140"/>
      <c r="J31" s="117"/>
      <c r="K31" s="117"/>
      <c r="L31" s="118"/>
      <c r="M31" s="117"/>
    </row>
    <row r="32" spans="2:13" s="111" customFormat="1" ht="16.5" customHeight="1" x14ac:dyDescent="0.2">
      <c r="B32" s="140" t="s">
        <v>48</v>
      </c>
      <c r="C32" s="140"/>
      <c r="D32" s="140"/>
      <c r="E32" s="140"/>
      <c r="F32" s="140"/>
      <c r="G32" s="140"/>
      <c r="H32" s="140"/>
      <c r="J32" s="117"/>
      <c r="K32" s="117"/>
      <c r="L32" s="118"/>
      <c r="M32" s="117"/>
    </row>
    <row r="33" spans="2:13" s="111" customFormat="1" ht="16.5" customHeight="1" x14ac:dyDescent="0.2">
      <c r="B33" s="143" t="s">
        <v>86</v>
      </c>
      <c r="C33" s="140"/>
      <c r="D33" s="140"/>
      <c r="E33" s="140"/>
      <c r="F33" s="140"/>
      <c r="G33" s="140"/>
      <c r="H33" s="140"/>
      <c r="I33" s="143"/>
      <c r="J33" s="117"/>
      <c r="K33" s="117"/>
      <c r="L33" s="118"/>
      <c r="M33" s="117"/>
    </row>
    <row r="34" spans="2:13" s="111" customFormat="1" ht="16.5" customHeight="1" x14ac:dyDescent="0.2">
      <c r="C34" s="140"/>
      <c r="D34" s="140"/>
      <c r="E34" s="140"/>
      <c r="F34" s="140"/>
      <c r="G34" s="140"/>
      <c r="H34" s="140"/>
      <c r="J34" s="117"/>
      <c r="K34" s="117"/>
      <c r="L34" s="118"/>
      <c r="M34" s="117"/>
    </row>
    <row r="35" spans="2:13" s="111" customFormat="1" ht="16.5" customHeight="1" x14ac:dyDescent="0.2">
      <c r="B35" s="144" t="s">
        <v>22</v>
      </c>
      <c r="C35" s="127"/>
      <c r="D35" s="109"/>
      <c r="E35" s="109"/>
      <c r="F35" s="145">
        <v>0.12</v>
      </c>
      <c r="J35" s="163"/>
      <c r="K35" s="140"/>
      <c r="L35" s="118"/>
      <c r="M35" s="117"/>
    </row>
    <row r="36" spans="2:13" s="111" customFormat="1" ht="6" customHeight="1" x14ac:dyDescent="0.2">
      <c r="B36" s="115"/>
      <c r="C36" s="115"/>
      <c r="D36" s="115"/>
      <c r="E36" s="115"/>
      <c r="F36" s="108"/>
      <c r="J36" s="108"/>
      <c r="K36" s="117"/>
      <c r="L36" s="118"/>
      <c r="M36" s="117"/>
    </row>
    <row r="37" spans="2:13" s="111" customFormat="1" ht="16.5" customHeight="1" x14ac:dyDescent="0.2">
      <c r="B37" s="146" t="s">
        <v>28</v>
      </c>
      <c r="C37" s="147"/>
      <c r="D37" s="147"/>
      <c r="E37" s="147"/>
      <c r="F37" s="148">
        <f>IF(F35&lt;&gt;0,F30+F35,)</f>
        <v>399.00305931400004</v>
      </c>
      <c r="J37" s="133">
        <f>IF(F35&lt;&gt;0,,"optionally")</f>
        <v>0</v>
      </c>
      <c r="K37" s="163"/>
      <c r="L37" s="118"/>
      <c r="M37" s="117"/>
    </row>
    <row r="38" spans="2:13" s="111" customFormat="1" ht="12" customHeight="1" x14ac:dyDescent="0.2">
      <c r="B38" s="149"/>
      <c r="C38" s="149"/>
      <c r="D38" s="149"/>
      <c r="E38" s="149"/>
      <c r="F38" s="149"/>
      <c r="G38" s="149"/>
      <c r="H38" s="149"/>
      <c r="J38" s="118"/>
      <c r="K38" s="118"/>
      <c r="L38" s="118"/>
      <c r="M38" s="118"/>
    </row>
    <row r="39" spans="2:13" ht="6" customHeight="1" x14ac:dyDescent="0.2">
      <c r="B39" s="59"/>
      <c r="C39" s="59"/>
      <c r="D39" s="60"/>
      <c r="E39" s="60"/>
      <c r="F39" s="60"/>
      <c r="G39" s="60"/>
      <c r="H39" s="60"/>
      <c r="I39" s="53"/>
      <c r="J39" s="61"/>
      <c r="K39" s="61"/>
      <c r="L39" s="62"/>
      <c r="M39" s="61"/>
    </row>
    <row r="40" spans="2:13" ht="6" customHeight="1" x14ac:dyDescent="0.2">
      <c r="B40" s="58"/>
      <c r="C40" s="58"/>
      <c r="D40" s="24"/>
      <c r="E40" s="24"/>
      <c r="F40" s="24"/>
      <c r="G40" s="24"/>
      <c r="H40" s="24"/>
      <c r="J40" s="57"/>
      <c r="K40" s="57"/>
      <c r="L40" s="56"/>
      <c r="M40" s="57"/>
    </row>
    <row r="41" spans="2:13" ht="12" customHeight="1" x14ac:dyDescent="0.2">
      <c r="B41" s="64" t="s">
        <v>50</v>
      </c>
      <c r="C41" s="55"/>
      <c r="D41" s="55"/>
      <c r="E41" s="55"/>
      <c r="F41" s="55"/>
      <c r="G41" s="55"/>
      <c r="H41" s="55"/>
      <c r="J41" s="56"/>
      <c r="K41" s="56"/>
      <c r="L41" s="56"/>
      <c r="M41" s="56"/>
    </row>
    <row r="42" spans="2:13" ht="14.25" customHeight="1" x14ac:dyDescent="0.2">
      <c r="B42" s="64" t="s">
        <v>51</v>
      </c>
      <c r="C42" s="55"/>
      <c r="D42" s="24"/>
      <c r="E42" s="24"/>
      <c r="F42" s="24"/>
      <c r="G42" s="55"/>
      <c r="H42" s="55"/>
      <c r="J42" s="56"/>
      <c r="K42" s="56"/>
      <c r="L42" s="56"/>
      <c r="M42" s="56"/>
    </row>
    <row r="43" spans="2:13" ht="13.5" customHeight="1" x14ac:dyDescent="0.25">
      <c r="B43" s="65"/>
      <c r="C43" s="65"/>
      <c r="D43" s="55"/>
      <c r="E43" s="55"/>
      <c r="F43" s="55"/>
      <c r="G43" s="55"/>
      <c r="H43" s="55"/>
      <c r="J43" s="56"/>
      <c r="K43" s="56"/>
      <c r="L43" s="56"/>
      <c r="M43" s="56"/>
    </row>
    <row r="44" spans="2:13" ht="14.25" customHeight="1" x14ac:dyDescent="0.2">
      <c r="B44" s="55"/>
      <c r="C44" s="55"/>
      <c r="D44" s="55"/>
      <c r="E44" s="55"/>
      <c r="F44" s="55"/>
      <c r="G44" s="55"/>
      <c r="H44" s="55"/>
      <c r="J44" s="56"/>
      <c r="K44" s="56"/>
      <c r="L44" s="56"/>
      <c r="M44" s="56"/>
    </row>
    <row r="45" spans="2:13" ht="14.25" customHeight="1" x14ac:dyDescent="0.2">
      <c r="B45" s="55"/>
      <c r="C45" s="55"/>
      <c r="D45" s="55"/>
      <c r="E45" s="55"/>
      <c r="F45" s="55"/>
      <c r="G45" s="55"/>
      <c r="H45" s="55"/>
      <c r="J45" s="56"/>
      <c r="K45" s="56"/>
      <c r="L45" s="56"/>
      <c r="M45" s="56"/>
    </row>
    <row r="46" spans="2:13" ht="14.25" customHeight="1" x14ac:dyDescent="0.2">
      <c r="B46" s="55"/>
      <c r="C46" s="55"/>
      <c r="D46" s="55"/>
      <c r="E46" s="55"/>
      <c r="F46" s="55"/>
      <c r="G46" s="55"/>
      <c r="H46" s="55"/>
      <c r="J46" s="56"/>
      <c r="K46" s="56"/>
      <c r="L46" s="56"/>
      <c r="M46" s="56"/>
    </row>
    <row r="47" spans="2:13" ht="14.25" customHeight="1" x14ac:dyDescent="0.2">
      <c r="B47" s="55"/>
      <c r="C47" s="55"/>
      <c r="D47" s="55"/>
      <c r="E47" s="55"/>
      <c r="F47" s="55"/>
      <c r="G47" s="55"/>
      <c r="H47" s="55"/>
      <c r="J47" s="56"/>
      <c r="K47" s="56"/>
      <c r="L47" s="56"/>
      <c r="M47" s="56"/>
    </row>
    <row r="48" spans="2:13" ht="14.25" customHeight="1" x14ac:dyDescent="0.2">
      <c r="B48" s="55"/>
      <c r="C48" s="55"/>
      <c r="D48" s="55"/>
      <c r="E48" s="55"/>
      <c r="F48" s="55"/>
      <c r="G48" s="55"/>
      <c r="H48" s="55"/>
      <c r="J48" s="56"/>
      <c r="K48" s="56"/>
      <c r="L48" s="56"/>
      <c r="M48" s="56"/>
    </row>
    <row r="49" spans="2:13" ht="14.25" customHeight="1" x14ac:dyDescent="0.2">
      <c r="B49" s="55"/>
      <c r="C49" s="55"/>
      <c r="D49" s="55"/>
      <c r="E49" s="55"/>
      <c r="F49" s="55"/>
      <c r="G49" s="55"/>
      <c r="H49" s="55"/>
      <c r="J49" s="56"/>
      <c r="K49" s="56"/>
      <c r="L49" s="56"/>
      <c r="M49" s="56"/>
    </row>
    <row r="50" spans="2:13" ht="14.25" customHeight="1" x14ac:dyDescent="0.2">
      <c r="B50" s="55"/>
      <c r="C50" s="55"/>
      <c r="D50" s="55"/>
      <c r="E50" s="55"/>
      <c r="F50" s="55"/>
      <c r="G50" s="55"/>
      <c r="H50" s="55"/>
      <c r="J50" s="56"/>
      <c r="K50" s="56"/>
      <c r="L50" s="56"/>
      <c r="M50" s="56"/>
    </row>
    <row r="51" spans="2:13" ht="14.25" customHeight="1" x14ac:dyDescent="0.2">
      <c r="B51" s="55"/>
      <c r="C51" s="55"/>
      <c r="D51" s="55"/>
      <c r="E51" s="55"/>
      <c r="F51" s="55"/>
      <c r="G51" s="55"/>
      <c r="H51" s="55"/>
      <c r="J51" s="56"/>
      <c r="K51" s="55"/>
      <c r="L51" s="56"/>
      <c r="M51" s="56"/>
    </row>
    <row r="52" spans="2:13" ht="14.25" customHeight="1" x14ac:dyDescent="0.2">
      <c r="B52" s="55"/>
      <c r="C52" s="55"/>
      <c r="D52" s="55"/>
      <c r="E52" s="55"/>
      <c r="F52" s="55"/>
      <c r="G52" s="55"/>
      <c r="H52" s="55"/>
      <c r="J52" s="56"/>
      <c r="K52" s="56"/>
      <c r="L52" s="56"/>
      <c r="M52" s="56"/>
    </row>
    <row r="53" spans="2:13" ht="14.25" customHeight="1" x14ac:dyDescent="0.2">
      <c r="B53" s="55"/>
      <c r="C53" s="55"/>
      <c r="D53" s="55"/>
      <c r="E53" s="55"/>
      <c r="F53" s="55"/>
      <c r="G53" s="55"/>
      <c r="H53" s="55"/>
      <c r="J53" s="56"/>
      <c r="K53" s="56"/>
      <c r="L53" s="56"/>
      <c r="M53" s="56"/>
    </row>
    <row r="54" spans="2:13" ht="14.25" customHeight="1" x14ac:dyDescent="0.2">
      <c r="B54" s="55"/>
      <c r="C54" s="55"/>
      <c r="D54" s="55"/>
      <c r="E54" s="55"/>
      <c r="F54" s="55"/>
      <c r="G54" s="55"/>
      <c r="H54" s="55"/>
      <c r="J54" s="56"/>
      <c r="K54" s="56"/>
      <c r="L54" s="56"/>
      <c r="M54" s="56"/>
    </row>
    <row r="55" spans="2:13" ht="14.25" customHeight="1" x14ac:dyDescent="0.2">
      <c r="B55" s="55"/>
      <c r="C55" s="55"/>
      <c r="D55" s="55"/>
      <c r="E55" s="55"/>
      <c r="F55" s="55"/>
      <c r="G55" s="55"/>
      <c r="H55" s="55"/>
      <c r="J55" s="56"/>
      <c r="K55" s="56"/>
      <c r="L55" s="56"/>
      <c r="M55" s="56"/>
    </row>
    <row r="56" spans="2:13" ht="14.25" customHeight="1" x14ac:dyDescent="0.2">
      <c r="B56" s="55"/>
      <c r="C56" s="55"/>
      <c r="D56" s="55"/>
      <c r="E56" s="55"/>
      <c r="F56" s="55"/>
      <c r="G56" s="55"/>
      <c r="H56" s="55"/>
      <c r="J56" s="56"/>
      <c r="K56" s="55"/>
      <c r="L56" s="56"/>
      <c r="M56" s="56"/>
    </row>
    <row r="57" spans="2:13" ht="14.25" customHeight="1" x14ac:dyDescent="0.2">
      <c r="B57" s="55"/>
      <c r="C57" s="55"/>
      <c r="D57" s="55"/>
      <c r="E57" s="55"/>
      <c r="F57" s="55"/>
      <c r="G57" s="55"/>
      <c r="H57" s="55"/>
      <c r="J57" s="56"/>
      <c r="K57" s="56"/>
      <c r="L57" s="56"/>
      <c r="M57" s="56"/>
    </row>
    <row r="58" spans="2:13" ht="14.25" customHeight="1" x14ac:dyDescent="0.2">
      <c r="B58" s="55"/>
      <c r="C58" s="55"/>
      <c r="D58" s="55"/>
      <c r="E58" s="55"/>
      <c r="F58" s="55"/>
      <c r="G58" s="55"/>
      <c r="H58" s="55"/>
      <c r="J58" s="56"/>
      <c r="K58" s="56"/>
      <c r="L58" s="56"/>
      <c r="M58" s="56"/>
    </row>
    <row r="59" spans="2:13" ht="14.25" customHeight="1" x14ac:dyDescent="0.2">
      <c r="B59" s="55"/>
      <c r="C59" s="55"/>
      <c r="D59" s="55"/>
      <c r="E59" s="55"/>
      <c r="F59" s="55"/>
      <c r="G59" s="55"/>
      <c r="H59" s="55"/>
      <c r="J59" s="56"/>
      <c r="K59" s="56"/>
      <c r="L59" s="56"/>
      <c r="M59" s="56"/>
    </row>
    <row r="60" spans="2:13" ht="14.25" customHeight="1" x14ac:dyDescent="0.2">
      <c r="B60" s="55"/>
      <c r="C60" s="55"/>
      <c r="D60" s="55"/>
      <c r="E60" s="55"/>
      <c r="F60" s="55"/>
      <c r="G60" s="55"/>
      <c r="H60" s="55"/>
      <c r="J60" s="56"/>
      <c r="K60" s="56"/>
      <c r="L60" s="56"/>
      <c r="M60" s="56"/>
    </row>
    <row r="61" spans="2:13" ht="14.25" customHeight="1" x14ac:dyDescent="0.2">
      <c r="B61" s="55"/>
      <c r="C61" s="55"/>
      <c r="D61" s="55"/>
      <c r="E61" s="55"/>
      <c r="F61" s="55"/>
      <c r="G61" s="55"/>
      <c r="H61" s="55"/>
      <c r="J61" s="56"/>
      <c r="K61" s="56"/>
      <c r="L61" s="56"/>
      <c r="M61" s="56"/>
    </row>
    <row r="62" spans="2:13" x14ac:dyDescent="0.2">
      <c r="L62" s="67"/>
      <c r="M62" s="66"/>
    </row>
    <row r="84" spans="13:13" x14ac:dyDescent="0.2">
      <c r="M84" s="203">
        <v>2</v>
      </c>
    </row>
  </sheetData>
  <sheetProtection sheet="1" formatCells="0" formatColumns="0" formatRows="0"/>
  <mergeCells count="4">
    <mergeCell ref="B7:C7"/>
    <mergeCell ref="D5:H5"/>
    <mergeCell ref="D6:H6"/>
    <mergeCell ref="D7:H7"/>
  </mergeCells>
  <conditionalFormatting sqref="D5:D7">
    <cfRule type="cellIs" dxfId="171" priority="3" operator="greaterThan">
      <formula>0</formula>
    </cfRule>
    <cfRule type="cellIs" dxfId="170" priority="4" operator="greaterThan">
      <formula>0</formula>
    </cfRule>
  </conditionalFormatting>
  <dataValidations count="1">
    <dataValidation type="list" allowBlank="1" showInputMessage="1" showErrorMessage="1" sqref="B7:B8" xr:uid="{005848F3-85FE-4734-819E-9782423703FE}">
      <formula1>"WA-AIMS Measurer [Grade A]:,WA-AIMS Measurer [Grade B]:,Local Measurer [Grade C]:"</formula1>
    </dataValidation>
  </dataValidations>
  <pageMargins left="0.78740157480314965" right="0.19685039370078741" top="0.39370078740157483" bottom="0.39370078740157483" header="0" footer="0.19685039370078741"/>
  <pageSetup paperSize="9" scale="65" fitToHeight="0" orientation="portrait" r:id="rId1"/>
  <headerFooter>
    <oddFooter>&amp;C&amp;"Arial Narrow,Standard"Mesurage du course WA • report form 1f-25.2 • © GCRCM • Droits d’auteur réservés!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6079F-2227-4515-9AAD-2844BAE8EF65}">
  <sheetPr>
    <pageSetUpPr fitToPage="1"/>
  </sheetPr>
  <dimension ref="B1:O88"/>
  <sheetViews>
    <sheetView showZeros="0" zoomScaleNormal="100" zoomScaleSheetLayoutView="100" workbookViewId="0">
      <selection activeCell="R31" sqref="R31"/>
    </sheetView>
  </sheetViews>
  <sheetFormatPr baseColWidth="10" defaultColWidth="11.42578125" defaultRowHeight="12.75" x14ac:dyDescent="0.25"/>
  <cols>
    <col min="1" max="1" width="2.42578125" style="26" customWidth="1"/>
    <col min="2" max="2" width="10" style="26" customWidth="1"/>
    <col min="3" max="5" width="11.7109375" style="26" customWidth="1"/>
    <col min="6" max="6" width="13.28515625" style="26" customWidth="1"/>
    <col min="7" max="7" width="11.85546875" style="26" customWidth="1"/>
    <col min="8" max="12" width="11.7109375" style="26" customWidth="1"/>
    <col min="13" max="14" width="11.7109375" style="29" customWidth="1"/>
    <col min="15" max="15" width="12.7109375" style="26" customWidth="1"/>
    <col min="16" max="16384" width="11.42578125" style="26"/>
  </cols>
  <sheetData>
    <row r="1" spans="2:15" ht="22.5" customHeight="1" x14ac:dyDescent="0.2">
      <c r="B1" s="21" t="s">
        <v>118</v>
      </c>
      <c r="C1" s="21"/>
      <c r="E1" s="52"/>
      <c r="F1" s="21" t="s">
        <v>135</v>
      </c>
      <c r="G1" s="50"/>
      <c r="H1" s="21"/>
      <c r="I1" s="50"/>
      <c r="J1" s="50"/>
      <c r="K1" s="50"/>
      <c r="L1" s="52"/>
    </row>
    <row r="2" spans="2:15" ht="6" customHeight="1" x14ac:dyDescent="0.25">
      <c r="B2" s="39"/>
      <c r="C2" s="39"/>
      <c r="D2" s="39"/>
      <c r="E2" s="39"/>
      <c r="F2" s="39"/>
      <c r="G2" s="39"/>
      <c r="H2" s="39"/>
      <c r="I2" s="39"/>
      <c r="J2" s="39"/>
      <c r="K2" s="39"/>
      <c r="L2" s="39"/>
      <c r="M2" s="40"/>
      <c r="N2" s="40"/>
      <c r="O2" s="39"/>
    </row>
    <row r="3" spans="2:15" ht="6" customHeight="1" x14ac:dyDescent="0.25"/>
    <row r="4" spans="2:15" ht="16.5" customHeight="1" x14ac:dyDescent="0.25">
      <c r="B4" s="170" t="s">
        <v>72</v>
      </c>
      <c r="E4" s="254"/>
      <c r="F4" s="254"/>
      <c r="G4" s="254"/>
      <c r="H4" s="254"/>
      <c r="I4" s="265"/>
      <c r="J4" s="265"/>
      <c r="K4" s="265"/>
      <c r="L4" s="265"/>
      <c r="M4" s="265"/>
      <c r="N4" s="265"/>
      <c r="O4" s="265"/>
    </row>
    <row r="5" spans="2:15" ht="6" customHeight="1" x14ac:dyDescent="0.25">
      <c r="B5" s="41"/>
      <c r="C5" s="25"/>
      <c r="F5" s="42"/>
      <c r="G5" s="42"/>
      <c r="H5" s="42"/>
      <c r="I5" s="42"/>
      <c r="J5" s="42"/>
      <c r="K5" s="42"/>
      <c r="L5" s="42"/>
      <c r="M5" s="42"/>
      <c r="N5" s="42"/>
      <c r="O5" s="42"/>
    </row>
    <row r="6" spans="2:15" s="20" customFormat="1" ht="16.5" customHeight="1" x14ac:dyDescent="0.25">
      <c r="B6" s="266" t="s">
        <v>43</v>
      </c>
      <c r="C6" s="266"/>
      <c r="D6" s="266"/>
      <c r="E6" s="267"/>
      <c r="F6" s="267"/>
      <c r="G6" s="267"/>
      <c r="H6" s="267"/>
      <c r="I6" s="268" t="s">
        <v>85</v>
      </c>
      <c r="J6" s="268"/>
      <c r="K6" s="269"/>
      <c r="L6" s="269"/>
      <c r="M6" s="270"/>
      <c r="O6" s="270"/>
    </row>
    <row r="7" spans="2:15" s="20" customFormat="1" ht="6" customHeight="1" x14ac:dyDescent="0.25">
      <c r="B7" s="271"/>
      <c r="C7" s="271"/>
      <c r="D7" s="271"/>
      <c r="E7" s="272"/>
      <c r="F7" s="273"/>
      <c r="G7" s="274"/>
      <c r="H7" s="274"/>
      <c r="I7" s="274"/>
      <c r="J7" s="275"/>
      <c r="K7" s="274"/>
      <c r="L7" s="274"/>
      <c r="M7" s="276"/>
      <c r="N7" s="277"/>
      <c r="O7" s="273"/>
    </row>
    <row r="8" spans="2:15" s="20" customFormat="1" ht="6" customHeight="1" x14ac:dyDescent="0.25">
      <c r="B8" s="278"/>
      <c r="C8" s="278"/>
      <c r="D8" s="278"/>
      <c r="E8" s="215"/>
      <c r="G8" s="279"/>
      <c r="H8" s="279"/>
      <c r="I8" s="279"/>
      <c r="J8" s="280"/>
      <c r="K8" s="279"/>
      <c r="L8" s="279"/>
      <c r="M8" s="281"/>
      <c r="N8" s="171"/>
    </row>
    <row r="9" spans="2:15" s="20" customFormat="1" ht="16.5" customHeight="1" x14ac:dyDescent="0.25">
      <c r="B9" s="52" t="s">
        <v>45</v>
      </c>
      <c r="C9" s="215"/>
      <c r="E9" s="233"/>
      <c r="F9" s="234"/>
      <c r="G9" s="234"/>
      <c r="H9" s="234"/>
      <c r="I9" s="282" t="s">
        <v>116</v>
      </c>
      <c r="J9" s="283" t="s">
        <v>87</v>
      </c>
      <c r="K9" s="283"/>
      <c r="M9" s="278" t="s">
        <v>32</v>
      </c>
      <c r="N9" s="284"/>
    </row>
    <row r="10" spans="2:15" s="20" customFormat="1" ht="16.5" customHeight="1" x14ac:dyDescent="0.25">
      <c r="B10" s="52" t="s">
        <v>117</v>
      </c>
      <c r="C10" s="215"/>
      <c r="E10" s="233">
        <f>E9</f>
        <v>0</v>
      </c>
      <c r="F10" s="234"/>
      <c r="G10" s="234"/>
      <c r="H10" s="234"/>
      <c r="I10" s="282" t="s">
        <v>116</v>
      </c>
      <c r="J10" s="283" t="s">
        <v>87</v>
      </c>
      <c r="K10" s="283"/>
      <c r="M10" s="278" t="s">
        <v>32</v>
      </c>
      <c r="N10" s="284">
        <f>N9</f>
        <v>0</v>
      </c>
    </row>
    <row r="11" spans="2:15" ht="6" customHeight="1" x14ac:dyDescent="0.25">
      <c r="B11" s="70"/>
      <c r="C11" s="31"/>
      <c r="D11" s="72"/>
      <c r="E11" s="72"/>
      <c r="F11" s="72"/>
      <c r="G11" s="69"/>
      <c r="I11" s="73"/>
      <c r="J11" s="73"/>
      <c r="K11" s="73"/>
      <c r="L11" s="71"/>
      <c r="N11" s="26"/>
    </row>
    <row r="12" spans="2:15" s="163" customFormat="1" ht="16.5" customHeight="1" x14ac:dyDescent="0.25">
      <c r="B12" s="52" t="s">
        <v>136</v>
      </c>
      <c r="C12" s="172"/>
      <c r="D12" s="172"/>
      <c r="E12" s="172"/>
      <c r="F12" s="172"/>
      <c r="G12" s="172"/>
      <c r="H12" s="172"/>
      <c r="I12" s="52" t="s">
        <v>137</v>
      </c>
      <c r="K12" s="172"/>
      <c r="L12" s="173"/>
      <c r="M12" s="174"/>
      <c r="N12" s="175"/>
    </row>
    <row r="13" spans="2:15" s="20" customFormat="1" ht="16.5" customHeight="1" x14ac:dyDescent="0.25">
      <c r="B13" s="211" t="s">
        <v>138</v>
      </c>
      <c r="D13" s="212"/>
      <c r="E13" s="213" t="s">
        <v>3</v>
      </c>
      <c r="G13" s="214"/>
      <c r="I13" s="211" t="s">
        <v>138</v>
      </c>
      <c r="K13" s="212"/>
      <c r="L13" s="213" t="s">
        <v>3</v>
      </c>
      <c r="N13" s="214"/>
    </row>
    <row r="14" spans="2:15" ht="6" customHeight="1" x14ac:dyDescent="0.25">
      <c r="B14" s="27"/>
      <c r="C14" s="25"/>
      <c r="G14" s="25"/>
      <c r="H14" s="25"/>
      <c r="I14" s="25"/>
      <c r="J14" s="25"/>
      <c r="K14" s="25"/>
      <c r="L14" s="25"/>
      <c r="M14" s="28"/>
    </row>
    <row r="15" spans="2:15" ht="16.5" customHeight="1" x14ac:dyDescent="0.25">
      <c r="B15" s="182" t="s">
        <v>52</v>
      </c>
      <c r="C15" s="182" t="s">
        <v>53</v>
      </c>
      <c r="D15" s="182" t="s">
        <v>5</v>
      </c>
      <c r="E15" s="252" t="s">
        <v>139</v>
      </c>
      <c r="F15" s="253"/>
      <c r="G15" s="220">
        <f>AVERAGE(D17:D20)</f>
        <v>0</v>
      </c>
      <c r="I15" s="182" t="s">
        <v>52</v>
      </c>
      <c r="J15" s="182" t="s">
        <v>53</v>
      </c>
      <c r="K15" s="182" t="s">
        <v>5</v>
      </c>
      <c r="L15" s="252" t="s">
        <v>140</v>
      </c>
      <c r="M15" s="253"/>
      <c r="N15" s="220">
        <f>AVERAGE(K17:K20)</f>
        <v>0</v>
      </c>
    </row>
    <row r="16" spans="2:15" ht="16.5" customHeight="1" x14ac:dyDescent="0.25">
      <c r="B16" s="181" t="s">
        <v>54</v>
      </c>
      <c r="C16" s="218"/>
      <c r="D16" s="219"/>
      <c r="E16" s="249" t="s">
        <v>34</v>
      </c>
      <c r="F16" s="250"/>
      <c r="G16" s="221" t="e">
        <f>G15/N9*1000</f>
        <v>#DIV/0!</v>
      </c>
      <c r="I16" s="181" t="s">
        <v>54</v>
      </c>
      <c r="J16" s="218"/>
      <c r="K16" s="219"/>
      <c r="L16" s="249" t="s">
        <v>34</v>
      </c>
      <c r="M16" s="250"/>
      <c r="N16" s="221" t="e">
        <f>N15/N10*1000</f>
        <v>#DIV/0!</v>
      </c>
    </row>
    <row r="17" spans="2:15" ht="16.5" customHeight="1" x14ac:dyDescent="0.25">
      <c r="B17" s="181" t="s">
        <v>55</v>
      </c>
      <c r="C17" s="218"/>
      <c r="D17" s="219">
        <f>C17-C16</f>
        <v>0</v>
      </c>
      <c r="E17" s="249" t="s">
        <v>33</v>
      </c>
      <c r="F17" s="250"/>
      <c r="G17" s="221" t="e">
        <f>G16*0.1%</f>
        <v>#DIV/0!</v>
      </c>
      <c r="I17" s="181" t="s">
        <v>55</v>
      </c>
      <c r="J17" s="218"/>
      <c r="K17" s="219">
        <f>J17-J16</f>
        <v>0</v>
      </c>
      <c r="L17" s="249" t="s">
        <v>33</v>
      </c>
      <c r="M17" s="250"/>
      <c r="N17" s="221" t="e">
        <f>N16*0.1%</f>
        <v>#DIV/0!</v>
      </c>
    </row>
    <row r="18" spans="2:15" ht="16.5" customHeight="1" x14ac:dyDescent="0.25">
      <c r="B18" s="181" t="s">
        <v>56</v>
      </c>
      <c r="C18" s="218"/>
      <c r="D18" s="219">
        <f t="shared" ref="D18:D20" si="0">C18-C17</f>
        <v>0</v>
      </c>
      <c r="E18" s="251" t="s">
        <v>90</v>
      </c>
      <c r="F18" s="251"/>
      <c r="G18" s="222" t="e">
        <f>G16*1.001</f>
        <v>#DIV/0!</v>
      </c>
      <c r="I18" s="181" t="s">
        <v>56</v>
      </c>
      <c r="J18" s="218"/>
      <c r="K18" s="219">
        <f t="shared" ref="K18:K20" si="1">J18-J17</f>
        <v>0</v>
      </c>
      <c r="L18" s="252" t="s">
        <v>89</v>
      </c>
      <c r="M18" s="253"/>
      <c r="N18" s="222" t="e">
        <f>N16*1.001</f>
        <v>#DIV/0!</v>
      </c>
    </row>
    <row r="19" spans="2:15" ht="16.5" customHeight="1" x14ac:dyDescent="0.25">
      <c r="B19" s="181" t="s">
        <v>57</v>
      </c>
      <c r="C19" s="218"/>
      <c r="D19" s="219">
        <f t="shared" si="0"/>
        <v>0</v>
      </c>
      <c r="E19" s="285" t="str">
        <f>IF(STDEVP(D17:D20)&gt;3,"Great standard deviation &gt;3C +/-","Standard deviation +/-")</f>
        <v>Standard deviation +/-</v>
      </c>
      <c r="F19" s="286"/>
      <c r="G19" s="287" t="e">
        <f>STDEVP(D17:D20)*N9*100/G15</f>
        <v>#DIV/0!</v>
      </c>
      <c r="I19" s="181" t="s">
        <v>57</v>
      </c>
      <c r="J19" s="218"/>
      <c r="K19" s="219">
        <f t="shared" si="1"/>
        <v>0</v>
      </c>
      <c r="L19" s="285" t="str">
        <f>IF(STDEVP(K17:K20)&gt;3,"Great standard deviation &gt;3C +/-","Standard deviation +/-")</f>
        <v>Standard deviation +/-</v>
      </c>
      <c r="M19" s="286"/>
      <c r="N19" s="287" t="e">
        <f>STDEVP(K17:K20)*N10*100/N15</f>
        <v>#DIV/0!</v>
      </c>
    </row>
    <row r="20" spans="2:15" ht="16.5" customHeight="1" x14ac:dyDescent="0.25">
      <c r="B20" s="181" t="s">
        <v>58</v>
      </c>
      <c r="C20" s="218"/>
      <c r="D20" s="219">
        <f t="shared" si="0"/>
        <v>0</v>
      </c>
      <c r="E20" s="255" t="s">
        <v>35</v>
      </c>
      <c r="F20" s="255"/>
      <c r="G20" s="43" t="e">
        <f>N9/G15*100</f>
        <v>#DIV/0!</v>
      </c>
      <c r="I20" s="181" t="s">
        <v>58</v>
      </c>
      <c r="J20" s="218"/>
      <c r="K20" s="219">
        <f t="shared" si="1"/>
        <v>0</v>
      </c>
      <c r="L20" s="68"/>
      <c r="M20" s="68"/>
      <c r="N20" s="43"/>
    </row>
    <row r="21" spans="2:15" ht="11.25" customHeight="1" thickBot="1" x14ac:dyDescent="0.3">
      <c r="B21" s="44"/>
      <c r="C21" s="44"/>
      <c r="D21" s="44"/>
      <c r="E21" s="44"/>
      <c r="F21" s="44"/>
      <c r="G21" s="44"/>
      <c r="H21" s="44"/>
      <c r="I21" s="44"/>
      <c r="J21" s="44"/>
      <c r="K21" s="44"/>
      <c r="M21" s="26"/>
      <c r="N21" s="26"/>
    </row>
    <row r="22" spans="2:15" ht="16.5" customHeight="1" thickBot="1" x14ac:dyDescent="0.3">
      <c r="B22" s="34"/>
      <c r="C22" s="34"/>
      <c r="D22" s="34"/>
      <c r="E22" s="288" t="s">
        <v>141</v>
      </c>
      <c r="F22" s="289"/>
      <c r="G22" s="186" t="e">
        <f>IF(H22="A",ROUND((G18+N18)/2,1),IF(H22="H",ROUND(MAX(G18,N18),1),IF(H22="D",ROUND(MIN(G18,N18),1))))</f>
        <v>#DIV/0!</v>
      </c>
      <c r="H22" s="183" t="s">
        <v>31</v>
      </c>
      <c r="I22" s="184" t="str">
        <f>IF(H22="A","Average working constant + finish constant",IF(H22="H","Higher constant",IF(H22="D","Deeper constant")))</f>
        <v>Average working constant + finish constant</v>
      </c>
      <c r="J22" s="34"/>
      <c r="K22" s="45"/>
      <c r="M22" s="45"/>
      <c r="N22" s="26"/>
    </row>
    <row r="23" spans="2:15" ht="16.5" customHeight="1" x14ac:dyDescent="0.25">
      <c r="B23" s="34"/>
      <c r="C23" s="34"/>
      <c r="D23" s="34"/>
      <c r="E23" s="290" t="s">
        <v>36</v>
      </c>
      <c r="F23" s="290"/>
      <c r="G23" s="191" t="e">
        <f>IF(H22="A",ROUND((G16+N16)/2,1),IF(H22="H",ROUND(MAX(G16,N16),1),IF(H22="D",ROUND(MIN(G16,N16),1))))</f>
        <v>#DIV/0!</v>
      </c>
      <c r="H23" s="45"/>
      <c r="I23" s="243"/>
      <c r="J23" s="243"/>
      <c r="K23" s="45"/>
      <c r="L23" s="45"/>
      <c r="M23" s="45"/>
      <c r="N23" s="36"/>
      <c r="O23" s="35"/>
    </row>
    <row r="24" spans="2:15" ht="6" customHeight="1" x14ac:dyDescent="0.25">
      <c r="G24" s="46"/>
      <c r="H24" s="46"/>
      <c r="I24" s="46"/>
      <c r="J24" s="46"/>
      <c r="K24" s="47"/>
      <c r="M24" s="26"/>
      <c r="N24" s="26"/>
    </row>
    <row r="25" spans="2:15" s="20" customFormat="1" ht="16.5" customHeight="1" x14ac:dyDescent="0.25">
      <c r="B25" s="192" t="s">
        <v>142</v>
      </c>
      <c r="C25" s="198"/>
      <c r="D25" s="198"/>
      <c r="E25" s="198"/>
      <c r="F25" s="198"/>
      <c r="G25" s="199" t="s">
        <v>0</v>
      </c>
      <c r="H25" s="244" t="s">
        <v>143</v>
      </c>
      <c r="I25" s="245"/>
      <c r="J25" s="200" t="s">
        <v>105</v>
      </c>
      <c r="K25" s="244" t="s">
        <v>144</v>
      </c>
      <c r="L25" s="246"/>
      <c r="M25" s="247" t="s">
        <v>145</v>
      </c>
      <c r="N25" s="248"/>
      <c r="O25" s="202" t="s">
        <v>146</v>
      </c>
    </row>
    <row r="26" spans="2:15" ht="16.5" customHeight="1" x14ac:dyDescent="0.25">
      <c r="B26" s="193" t="s">
        <v>147</v>
      </c>
      <c r="C26" s="74"/>
      <c r="D26" s="74"/>
      <c r="E26" s="74"/>
      <c r="F26" s="30"/>
      <c r="G26" s="48"/>
      <c r="H26" s="194" t="s">
        <v>7</v>
      </c>
      <c r="I26" s="195" t="s">
        <v>8</v>
      </c>
      <c r="J26" s="196"/>
      <c r="K26" s="194" t="s">
        <v>96</v>
      </c>
      <c r="L26" s="194" t="s">
        <v>97</v>
      </c>
      <c r="M26" s="197" t="s">
        <v>93</v>
      </c>
      <c r="N26" s="197" t="s">
        <v>94</v>
      </c>
      <c r="O26" s="197" t="s">
        <v>91</v>
      </c>
    </row>
    <row r="27" spans="2:15" ht="18" customHeight="1" x14ac:dyDescent="0.25">
      <c r="B27" s="223"/>
      <c r="C27" s="224"/>
      <c r="D27" s="224"/>
      <c r="E27" s="224"/>
      <c r="F27" s="224"/>
      <c r="G27" s="218"/>
      <c r="H27" s="225"/>
      <c r="I27" s="225"/>
      <c r="J27" s="218"/>
      <c r="K27" s="225"/>
      <c r="L27" s="226"/>
      <c r="M27" s="291"/>
      <c r="N27" s="291"/>
      <c r="O27" s="291"/>
    </row>
    <row r="28" spans="2:15" ht="18" customHeight="1" x14ac:dyDescent="0.25">
      <c r="B28" s="223"/>
      <c r="C28" s="224"/>
      <c r="D28" s="224"/>
      <c r="E28" s="224"/>
      <c r="F28" s="224"/>
      <c r="G28" s="218"/>
      <c r="H28" s="218"/>
      <c r="I28" s="218"/>
      <c r="J28" s="218"/>
      <c r="K28" s="218"/>
      <c r="L28" s="218"/>
      <c r="M28" s="291"/>
      <c r="N28" s="291"/>
      <c r="O28" s="291"/>
    </row>
    <row r="29" spans="2:15" ht="18" customHeight="1" x14ac:dyDescent="0.25">
      <c r="B29" s="223"/>
      <c r="C29" s="224"/>
      <c r="D29" s="224"/>
      <c r="E29" s="224"/>
      <c r="F29" s="224"/>
      <c r="G29" s="218"/>
      <c r="H29" s="218"/>
      <c r="I29" s="218"/>
      <c r="J29" s="218"/>
      <c r="K29" s="218"/>
      <c r="L29" s="218"/>
      <c r="M29" s="291"/>
      <c r="N29" s="291"/>
      <c r="O29" s="291"/>
    </row>
    <row r="30" spans="2:15" ht="18" customHeight="1" x14ac:dyDescent="0.25">
      <c r="B30" s="223"/>
      <c r="C30" s="224"/>
      <c r="D30" s="224"/>
      <c r="E30" s="224"/>
      <c r="F30" s="224"/>
      <c r="G30" s="218"/>
      <c r="H30" s="218"/>
      <c r="I30" s="218"/>
      <c r="J30" s="218"/>
      <c r="K30" s="218"/>
      <c r="L30" s="218"/>
      <c r="M30" s="291"/>
      <c r="N30" s="291"/>
      <c r="O30" s="291"/>
    </row>
    <row r="31" spans="2:15" ht="18" customHeight="1" x14ac:dyDescent="0.25">
      <c r="B31" s="223"/>
      <c r="C31" s="224"/>
      <c r="D31" s="224"/>
      <c r="E31" s="224"/>
      <c r="F31" s="224"/>
      <c r="G31" s="218"/>
      <c r="H31" s="218"/>
      <c r="I31" s="218"/>
      <c r="J31" s="218"/>
      <c r="K31" s="218"/>
      <c r="L31" s="218"/>
      <c r="M31" s="291"/>
      <c r="N31" s="291"/>
      <c r="O31" s="291"/>
    </row>
    <row r="32" spans="2:15" ht="18" customHeight="1" x14ac:dyDescent="0.25">
      <c r="B32" s="223"/>
      <c r="C32" s="224"/>
      <c r="D32" s="224"/>
      <c r="E32" s="224"/>
      <c r="F32" s="224"/>
      <c r="G32" s="218"/>
      <c r="H32" s="218"/>
      <c r="I32" s="218"/>
      <c r="J32" s="218"/>
      <c r="K32" s="218"/>
      <c r="L32" s="218"/>
      <c r="M32" s="291"/>
      <c r="N32" s="291"/>
      <c r="O32" s="291"/>
    </row>
    <row r="33" spans="2:15" ht="18" customHeight="1" x14ac:dyDescent="0.25">
      <c r="B33" s="223"/>
      <c r="C33" s="224"/>
      <c r="D33" s="224"/>
      <c r="E33" s="224"/>
      <c r="F33" s="224"/>
      <c r="G33" s="218"/>
      <c r="H33" s="218"/>
      <c r="I33" s="218"/>
      <c r="J33" s="218"/>
      <c r="K33" s="218"/>
      <c r="L33" s="218"/>
      <c r="M33" s="291"/>
      <c r="N33" s="291"/>
      <c r="O33" s="291"/>
    </row>
    <row r="34" spans="2:15" ht="18" customHeight="1" x14ac:dyDescent="0.25">
      <c r="B34" s="223"/>
      <c r="C34" s="224"/>
      <c r="D34" s="224"/>
      <c r="E34" s="224"/>
      <c r="F34" s="224"/>
      <c r="G34" s="218"/>
      <c r="H34" s="218"/>
      <c r="I34" s="218"/>
      <c r="J34" s="218"/>
      <c r="K34" s="218"/>
      <c r="L34" s="218"/>
      <c r="M34" s="291"/>
      <c r="N34" s="291"/>
      <c r="O34" s="291"/>
    </row>
    <row r="35" spans="2:15" ht="18" customHeight="1" x14ac:dyDescent="0.25">
      <c r="B35" s="223"/>
      <c r="C35" s="224"/>
      <c r="D35" s="224"/>
      <c r="E35" s="224"/>
      <c r="F35" s="224"/>
      <c r="G35" s="218"/>
      <c r="H35" s="218"/>
      <c r="I35" s="218"/>
      <c r="J35" s="218"/>
      <c r="K35" s="218"/>
      <c r="L35" s="218"/>
      <c r="M35" s="291"/>
      <c r="N35" s="291"/>
      <c r="O35" s="291"/>
    </row>
    <row r="36" spans="2:15" ht="18" customHeight="1" x14ac:dyDescent="0.25">
      <c r="B36" s="223"/>
      <c r="C36" s="224"/>
      <c r="D36" s="224"/>
      <c r="E36" s="224"/>
      <c r="F36" s="224"/>
      <c r="G36" s="218"/>
      <c r="H36" s="218"/>
      <c r="I36" s="218"/>
      <c r="J36" s="218"/>
      <c r="K36" s="218"/>
      <c r="L36" s="218"/>
      <c r="M36" s="291"/>
      <c r="N36" s="291"/>
      <c r="O36" s="291"/>
    </row>
    <row r="37" spans="2:15" ht="18" customHeight="1" x14ac:dyDescent="0.25">
      <c r="B37" s="223"/>
      <c r="C37" s="224"/>
      <c r="D37" s="224"/>
      <c r="E37" s="224"/>
      <c r="F37" s="224"/>
      <c r="G37" s="218"/>
      <c r="H37" s="218"/>
      <c r="I37" s="218"/>
      <c r="J37" s="218"/>
      <c r="K37" s="218"/>
      <c r="L37" s="218"/>
      <c r="M37" s="291"/>
      <c r="N37" s="291"/>
      <c r="O37" s="291"/>
    </row>
    <row r="38" spans="2:15" ht="18" customHeight="1" x14ac:dyDescent="0.25">
      <c r="B38" s="223"/>
      <c r="C38" s="224"/>
      <c r="D38" s="224"/>
      <c r="E38" s="224"/>
      <c r="F38" s="224"/>
      <c r="G38" s="218"/>
      <c r="H38" s="218"/>
      <c r="I38" s="218"/>
      <c r="J38" s="218"/>
      <c r="K38" s="218"/>
      <c r="L38" s="218"/>
      <c r="M38" s="291"/>
      <c r="N38" s="291"/>
      <c r="O38" s="291"/>
    </row>
    <row r="39" spans="2:15" ht="18" customHeight="1" x14ac:dyDescent="0.25">
      <c r="B39" s="223"/>
      <c r="C39" s="224"/>
      <c r="D39" s="224"/>
      <c r="E39" s="224"/>
      <c r="F39" s="224"/>
      <c r="G39" s="218"/>
      <c r="H39" s="218"/>
      <c r="I39" s="218"/>
      <c r="J39" s="218"/>
      <c r="K39" s="218"/>
      <c r="L39" s="218"/>
      <c r="M39" s="291"/>
      <c r="N39" s="291"/>
      <c r="O39" s="291"/>
    </row>
    <row r="40" spans="2:15" ht="18" customHeight="1" x14ac:dyDescent="0.25">
      <c r="B40" s="223"/>
      <c r="C40" s="224"/>
      <c r="D40" s="224"/>
      <c r="E40" s="224"/>
      <c r="F40" s="224"/>
      <c r="G40" s="218"/>
      <c r="H40" s="218"/>
      <c r="I40" s="218"/>
      <c r="J40" s="218"/>
      <c r="K40" s="218"/>
      <c r="L40" s="218"/>
      <c r="M40" s="291"/>
      <c r="N40" s="291"/>
      <c r="O40" s="291"/>
    </row>
    <row r="41" spans="2:15" ht="18" customHeight="1" x14ac:dyDescent="0.25">
      <c r="B41" s="223"/>
      <c r="C41" s="224"/>
      <c r="D41" s="224"/>
      <c r="E41" s="224"/>
      <c r="F41" s="224"/>
      <c r="G41" s="218"/>
      <c r="H41" s="218"/>
      <c r="I41" s="218"/>
      <c r="J41" s="218"/>
      <c r="K41" s="218"/>
      <c r="L41" s="218"/>
      <c r="M41" s="291"/>
      <c r="N41" s="291"/>
      <c r="O41" s="291"/>
    </row>
    <row r="42" spans="2:15" ht="18" customHeight="1" x14ac:dyDescent="0.25">
      <c r="B42" s="223"/>
      <c r="C42" s="224"/>
      <c r="D42" s="224"/>
      <c r="E42" s="224"/>
      <c r="F42" s="224"/>
      <c r="G42" s="218"/>
      <c r="H42" s="218"/>
      <c r="I42" s="218"/>
      <c r="J42" s="218"/>
      <c r="K42" s="218"/>
      <c r="L42" s="218"/>
      <c r="M42" s="291"/>
      <c r="N42" s="291"/>
      <c r="O42" s="291"/>
    </row>
    <row r="43" spans="2:15" ht="18" customHeight="1" x14ac:dyDescent="0.25">
      <c r="B43" s="223"/>
      <c r="C43" s="224"/>
      <c r="D43" s="224"/>
      <c r="E43" s="224"/>
      <c r="F43" s="224"/>
      <c r="G43" s="218"/>
      <c r="H43" s="218"/>
      <c r="I43" s="218"/>
      <c r="J43" s="218"/>
      <c r="K43" s="218"/>
      <c r="L43" s="218"/>
      <c r="M43" s="291"/>
      <c r="N43" s="291"/>
      <c r="O43" s="291"/>
    </row>
    <row r="44" spans="2:15" ht="18" customHeight="1" x14ac:dyDescent="0.25">
      <c r="B44" s="223"/>
      <c r="C44" s="224"/>
      <c r="D44" s="224"/>
      <c r="E44" s="224"/>
      <c r="F44" s="224"/>
      <c r="G44" s="218"/>
      <c r="H44" s="218"/>
      <c r="I44" s="218"/>
      <c r="J44" s="218"/>
      <c r="K44" s="218"/>
      <c r="L44" s="218"/>
      <c r="M44" s="291"/>
      <c r="N44" s="291"/>
      <c r="O44" s="291"/>
    </row>
    <row r="45" spans="2:15" ht="18" customHeight="1" x14ac:dyDescent="0.25">
      <c r="B45" s="223"/>
      <c r="C45" s="224"/>
      <c r="D45" s="224"/>
      <c r="E45" s="224"/>
      <c r="F45" s="224"/>
      <c r="G45" s="218"/>
      <c r="H45" s="218"/>
      <c r="I45" s="218"/>
      <c r="J45" s="218"/>
      <c r="K45" s="218"/>
      <c r="L45" s="218"/>
      <c r="M45" s="291"/>
      <c r="N45" s="291"/>
      <c r="O45" s="291"/>
    </row>
    <row r="46" spans="2:15" ht="18" customHeight="1" x14ac:dyDescent="0.25">
      <c r="B46" s="223"/>
      <c r="C46" s="224"/>
      <c r="D46" s="224"/>
      <c r="E46" s="224"/>
      <c r="F46" s="224"/>
      <c r="G46" s="218"/>
      <c r="H46" s="218"/>
      <c r="I46" s="218"/>
      <c r="J46" s="218"/>
      <c r="K46" s="218"/>
      <c r="L46" s="218"/>
      <c r="M46" s="291"/>
      <c r="N46" s="291"/>
      <c r="O46" s="291"/>
    </row>
    <row r="47" spans="2:15" ht="18" customHeight="1" x14ac:dyDescent="0.25">
      <c r="B47" s="223"/>
      <c r="C47" s="224"/>
      <c r="D47" s="224"/>
      <c r="E47" s="224"/>
      <c r="F47" s="224"/>
      <c r="G47" s="218"/>
      <c r="H47" s="218"/>
      <c r="I47" s="218"/>
      <c r="J47" s="218"/>
      <c r="K47" s="218"/>
      <c r="L47" s="218"/>
      <c r="M47" s="291"/>
      <c r="N47" s="291"/>
      <c r="O47" s="291"/>
    </row>
    <row r="48" spans="2:15" ht="18" customHeight="1" x14ac:dyDescent="0.25">
      <c r="B48" s="223"/>
      <c r="C48" s="224"/>
      <c r="D48" s="224"/>
      <c r="E48" s="224"/>
      <c r="F48" s="224"/>
      <c r="G48" s="218"/>
      <c r="H48" s="218"/>
      <c r="I48" s="218"/>
      <c r="J48" s="218"/>
      <c r="K48" s="218"/>
      <c r="L48" s="218"/>
      <c r="M48" s="291"/>
      <c r="N48" s="291"/>
      <c r="O48" s="291"/>
    </row>
    <row r="49" spans="2:15" ht="18" customHeight="1" x14ac:dyDescent="0.25">
      <c r="B49" s="223"/>
      <c r="C49" s="224"/>
      <c r="D49" s="224"/>
      <c r="E49" s="224"/>
      <c r="F49" s="224"/>
      <c r="G49" s="218"/>
      <c r="H49" s="218"/>
      <c r="I49" s="218"/>
      <c r="J49" s="218"/>
      <c r="K49" s="218"/>
      <c r="L49" s="218"/>
      <c r="M49" s="291"/>
      <c r="N49" s="291"/>
      <c r="O49" s="291"/>
    </row>
    <row r="50" spans="2:15" ht="18" customHeight="1" x14ac:dyDescent="0.25">
      <c r="B50" s="223"/>
      <c r="C50" s="224"/>
      <c r="D50" s="224"/>
      <c r="E50" s="224"/>
      <c r="F50" s="224"/>
      <c r="G50" s="218"/>
      <c r="H50" s="218"/>
      <c r="I50" s="218"/>
      <c r="J50" s="218"/>
      <c r="K50" s="218"/>
      <c r="L50" s="218"/>
      <c r="M50" s="291"/>
      <c r="N50" s="291"/>
      <c r="O50" s="291"/>
    </row>
    <row r="51" spans="2:15" ht="18" customHeight="1" x14ac:dyDescent="0.25">
      <c r="B51" s="223"/>
      <c r="C51" s="224"/>
      <c r="D51" s="224"/>
      <c r="E51" s="224"/>
      <c r="F51" s="224"/>
      <c r="G51" s="218"/>
      <c r="H51" s="218"/>
      <c r="I51" s="218"/>
      <c r="J51" s="218"/>
      <c r="K51" s="218"/>
      <c r="L51" s="218"/>
      <c r="M51" s="291"/>
      <c r="N51" s="291"/>
      <c r="O51" s="291"/>
    </row>
    <row r="52" spans="2:15" ht="18" customHeight="1" x14ac:dyDescent="0.25">
      <c r="B52" s="223"/>
      <c r="C52" s="224"/>
      <c r="D52" s="224"/>
      <c r="E52" s="224"/>
      <c r="F52" s="224"/>
      <c r="G52" s="218"/>
      <c r="H52" s="218"/>
      <c r="I52" s="218"/>
      <c r="J52" s="218"/>
      <c r="K52" s="218"/>
      <c r="L52" s="218"/>
      <c r="M52" s="291"/>
      <c r="N52" s="291"/>
      <c r="O52" s="291"/>
    </row>
    <row r="53" spans="2:15" ht="18" customHeight="1" x14ac:dyDescent="0.25">
      <c r="B53" s="223"/>
      <c r="C53" s="224"/>
      <c r="D53" s="224"/>
      <c r="E53" s="224"/>
      <c r="F53" s="224"/>
      <c r="G53" s="218"/>
      <c r="H53" s="218"/>
      <c r="I53" s="218"/>
      <c r="J53" s="218"/>
      <c r="K53" s="218"/>
      <c r="L53" s="228"/>
      <c r="M53" s="291"/>
      <c r="N53" s="291"/>
      <c r="O53" s="291"/>
    </row>
    <row r="54" spans="2:15" ht="18" customHeight="1" x14ac:dyDescent="0.25">
      <c r="B54" s="223"/>
      <c r="C54" s="224"/>
      <c r="D54" s="224"/>
      <c r="E54" s="224"/>
      <c r="F54" s="224"/>
      <c r="G54" s="218"/>
      <c r="H54" s="218"/>
      <c r="I54" s="218"/>
      <c r="J54" s="218"/>
      <c r="K54" s="218"/>
      <c r="L54" s="218"/>
      <c r="M54" s="291"/>
      <c r="N54" s="291"/>
      <c r="O54" s="291"/>
    </row>
    <row r="55" spans="2:15" ht="18" customHeight="1" x14ac:dyDescent="0.25">
      <c r="B55" s="223"/>
      <c r="C55" s="224"/>
      <c r="D55" s="224"/>
      <c r="E55" s="224"/>
      <c r="F55" s="224"/>
      <c r="G55" s="218"/>
      <c r="H55" s="218"/>
      <c r="I55" s="218"/>
      <c r="J55" s="218"/>
      <c r="K55" s="218"/>
      <c r="L55" s="218"/>
      <c r="M55" s="291"/>
      <c r="N55" s="291"/>
      <c r="O55" s="291"/>
    </row>
    <row r="56" spans="2:15" ht="18" customHeight="1" x14ac:dyDescent="0.25">
      <c r="B56" s="223"/>
      <c r="C56" s="224"/>
      <c r="D56" s="224"/>
      <c r="E56" s="224"/>
      <c r="F56" s="224"/>
      <c r="G56" s="218"/>
      <c r="H56" s="218"/>
      <c r="I56" s="218"/>
      <c r="J56" s="218"/>
      <c r="K56" s="218"/>
      <c r="L56" s="218"/>
      <c r="M56" s="291"/>
      <c r="N56" s="291"/>
      <c r="O56" s="291"/>
    </row>
    <row r="57" spans="2:15" ht="18" customHeight="1" x14ac:dyDescent="0.25">
      <c r="B57" s="223"/>
      <c r="C57" s="224"/>
      <c r="D57" s="224"/>
      <c r="E57" s="224"/>
      <c r="F57" s="224"/>
      <c r="G57" s="218"/>
      <c r="H57" s="218"/>
      <c r="I57" s="218"/>
      <c r="J57" s="218"/>
      <c r="K57" s="218"/>
      <c r="L57" s="218"/>
      <c r="M57" s="291"/>
      <c r="N57" s="291"/>
      <c r="O57" s="291"/>
    </row>
    <row r="58" spans="2:15" ht="18" customHeight="1" x14ac:dyDescent="0.25">
      <c r="B58" s="223"/>
      <c r="C58" s="224"/>
      <c r="D58" s="224"/>
      <c r="E58" s="224"/>
      <c r="F58" s="224"/>
      <c r="G58" s="218"/>
      <c r="H58" s="218"/>
      <c r="I58" s="218"/>
      <c r="J58" s="218"/>
      <c r="K58" s="218"/>
      <c r="L58" s="218"/>
      <c r="M58" s="291"/>
      <c r="N58" s="291"/>
      <c r="O58" s="291"/>
    </row>
    <row r="59" spans="2:15" ht="18" customHeight="1" x14ac:dyDescent="0.25">
      <c r="B59" s="223"/>
      <c r="C59" s="224"/>
      <c r="D59" s="224"/>
      <c r="E59" s="224"/>
      <c r="F59" s="224"/>
      <c r="G59" s="218"/>
      <c r="H59" s="218"/>
      <c r="I59" s="218"/>
      <c r="J59" s="218"/>
      <c r="K59" s="218"/>
      <c r="L59" s="218"/>
      <c r="M59" s="291"/>
      <c r="N59" s="291"/>
      <c r="O59" s="291"/>
    </row>
    <row r="60" spans="2:15" ht="18" customHeight="1" x14ac:dyDescent="0.25">
      <c r="B60" s="223"/>
      <c r="C60" s="224"/>
      <c r="D60" s="224"/>
      <c r="E60" s="224"/>
      <c r="F60" s="224"/>
      <c r="G60" s="218"/>
      <c r="H60" s="218"/>
      <c r="I60" s="218"/>
      <c r="J60" s="218"/>
      <c r="K60" s="218"/>
      <c r="L60" s="218"/>
      <c r="M60" s="291"/>
      <c r="N60" s="291"/>
      <c r="O60" s="291"/>
    </row>
    <row r="61" spans="2:15" ht="18" customHeight="1" x14ac:dyDescent="0.25">
      <c r="B61" s="223"/>
      <c r="C61" s="224"/>
      <c r="D61" s="224"/>
      <c r="E61" s="224"/>
      <c r="F61" s="224"/>
      <c r="G61" s="218"/>
      <c r="H61" s="218"/>
      <c r="I61" s="218"/>
      <c r="J61" s="218"/>
      <c r="K61" s="218"/>
      <c r="L61" s="218"/>
      <c r="M61" s="291"/>
      <c r="N61" s="291"/>
      <c r="O61" s="291"/>
    </row>
    <row r="62" spans="2:15" ht="18" customHeight="1" x14ac:dyDescent="0.25">
      <c r="B62" s="223"/>
      <c r="C62" s="224"/>
      <c r="D62" s="224"/>
      <c r="E62" s="224"/>
      <c r="F62" s="224"/>
      <c r="G62" s="218"/>
      <c r="H62" s="218"/>
      <c r="I62" s="218"/>
      <c r="J62" s="218"/>
      <c r="K62" s="218"/>
      <c r="L62" s="218"/>
      <c r="M62" s="291"/>
      <c r="N62" s="291"/>
      <c r="O62" s="291"/>
    </row>
    <row r="63" spans="2:15" ht="18" customHeight="1" x14ac:dyDescent="0.25">
      <c r="B63" s="223"/>
      <c r="C63" s="224"/>
      <c r="D63" s="224"/>
      <c r="E63" s="224"/>
      <c r="F63" s="224"/>
      <c r="G63" s="218"/>
      <c r="H63" s="218"/>
      <c r="I63" s="218"/>
      <c r="J63" s="218"/>
      <c r="K63" s="218"/>
      <c r="L63" s="218"/>
      <c r="M63" s="291"/>
      <c r="N63" s="291"/>
      <c r="O63" s="291"/>
    </row>
    <row r="64" spans="2:15" ht="18" customHeight="1" x14ac:dyDescent="0.25">
      <c r="B64" s="223"/>
      <c r="C64" s="224"/>
      <c r="D64" s="224"/>
      <c r="E64" s="224"/>
      <c r="F64" s="224"/>
      <c r="G64" s="218"/>
      <c r="H64" s="218"/>
      <c r="I64" s="218"/>
      <c r="J64" s="218"/>
      <c r="K64" s="218"/>
      <c r="L64" s="218"/>
      <c r="M64" s="291"/>
      <c r="N64" s="291"/>
      <c r="O64" s="291"/>
    </row>
    <row r="65" spans="2:15" ht="18" customHeight="1" x14ac:dyDescent="0.25">
      <c r="B65" s="223"/>
      <c r="C65" s="224"/>
      <c r="D65" s="224"/>
      <c r="E65" s="224"/>
      <c r="F65" s="224"/>
      <c r="G65" s="218"/>
      <c r="H65" s="218"/>
      <c r="I65" s="218"/>
      <c r="J65" s="218"/>
      <c r="K65" s="218"/>
      <c r="L65" s="218"/>
      <c r="M65" s="291"/>
      <c r="N65" s="291"/>
      <c r="O65" s="291"/>
    </row>
    <row r="66" spans="2:15" ht="18" customHeight="1" x14ac:dyDescent="0.25">
      <c r="B66" s="223"/>
      <c r="C66" s="224"/>
      <c r="D66" s="224"/>
      <c r="E66" s="224"/>
      <c r="F66" s="224"/>
      <c r="G66" s="218"/>
      <c r="H66" s="218"/>
      <c r="I66" s="218"/>
      <c r="J66" s="218"/>
      <c r="K66" s="218"/>
      <c r="L66" s="218"/>
      <c r="M66" s="291"/>
      <c r="N66" s="291"/>
      <c r="O66" s="291"/>
    </row>
    <row r="67" spans="2:15" ht="18" customHeight="1" x14ac:dyDescent="0.25">
      <c r="B67" s="223"/>
      <c r="C67" s="224"/>
      <c r="D67" s="224"/>
      <c r="E67" s="224"/>
      <c r="F67" s="224"/>
      <c r="G67" s="218"/>
      <c r="H67" s="218"/>
      <c r="I67" s="218"/>
      <c r="J67" s="218"/>
      <c r="K67" s="218"/>
      <c r="L67" s="218"/>
      <c r="M67" s="291"/>
      <c r="N67" s="291"/>
      <c r="O67" s="291"/>
    </row>
    <row r="68" spans="2:15" ht="18" customHeight="1" x14ac:dyDescent="0.25">
      <c r="B68" s="223"/>
      <c r="C68" s="224"/>
      <c r="D68" s="224"/>
      <c r="E68" s="224"/>
      <c r="F68" s="224"/>
      <c r="G68" s="218"/>
      <c r="H68" s="218"/>
      <c r="I68" s="218"/>
      <c r="J68" s="218"/>
      <c r="K68" s="218"/>
      <c r="L68" s="218"/>
      <c r="M68" s="291"/>
      <c r="N68" s="291"/>
      <c r="O68" s="291"/>
    </row>
    <row r="69" spans="2:15" ht="18" customHeight="1" x14ac:dyDescent="0.25">
      <c r="B69" s="223"/>
      <c r="C69" s="224"/>
      <c r="D69" s="224"/>
      <c r="E69" s="224"/>
      <c r="F69" s="224"/>
      <c r="G69" s="218"/>
      <c r="H69" s="218"/>
      <c r="I69" s="218"/>
      <c r="J69" s="218"/>
      <c r="K69" s="218"/>
      <c r="L69" s="218"/>
      <c r="M69" s="291"/>
      <c r="N69" s="291"/>
      <c r="O69" s="291"/>
    </row>
    <row r="70" spans="2:15" ht="18" customHeight="1" x14ac:dyDescent="0.25">
      <c r="B70" s="223"/>
      <c r="C70" s="224"/>
      <c r="D70" s="224"/>
      <c r="E70" s="224"/>
      <c r="F70" s="224"/>
      <c r="G70" s="218"/>
      <c r="H70" s="218"/>
      <c r="I70" s="218"/>
      <c r="J70" s="218"/>
      <c r="K70" s="218"/>
      <c r="L70" s="218"/>
      <c r="M70" s="291"/>
      <c r="N70" s="291"/>
      <c r="O70" s="291"/>
    </row>
    <row r="71" spans="2:15" ht="18" customHeight="1" x14ac:dyDescent="0.25">
      <c r="B71" s="223"/>
      <c r="C71" s="224"/>
      <c r="D71" s="224"/>
      <c r="E71" s="224"/>
      <c r="F71" s="224"/>
      <c r="G71" s="218"/>
      <c r="H71" s="218"/>
      <c r="I71" s="218"/>
      <c r="J71" s="218"/>
      <c r="K71" s="218"/>
      <c r="L71" s="218"/>
      <c r="M71" s="291"/>
      <c r="N71" s="291"/>
      <c r="O71" s="291"/>
    </row>
    <row r="72" spans="2:15" ht="18" customHeight="1" x14ac:dyDescent="0.25">
      <c r="B72" s="223"/>
      <c r="C72" s="224"/>
      <c r="D72" s="224"/>
      <c r="E72" s="224"/>
      <c r="F72" s="224"/>
      <c r="G72" s="218"/>
      <c r="H72" s="218"/>
      <c r="I72" s="218"/>
      <c r="J72" s="218"/>
      <c r="K72" s="218"/>
      <c r="L72" s="218"/>
      <c r="M72" s="291"/>
      <c r="N72" s="291"/>
      <c r="O72" s="291"/>
    </row>
    <row r="73" spans="2:15" ht="18" customHeight="1" x14ac:dyDescent="0.25">
      <c r="B73" s="223"/>
      <c r="C73" s="224"/>
      <c r="D73" s="224"/>
      <c r="E73" s="224"/>
      <c r="F73" s="224"/>
      <c r="G73" s="218"/>
      <c r="H73" s="218"/>
      <c r="I73" s="218"/>
      <c r="J73" s="218"/>
      <c r="K73" s="218"/>
      <c r="L73" s="218"/>
      <c r="M73" s="291"/>
      <c r="N73" s="291"/>
      <c r="O73" s="291"/>
    </row>
    <row r="74" spans="2:15" ht="18" customHeight="1" x14ac:dyDescent="0.25">
      <c r="B74" s="223"/>
      <c r="C74" s="224"/>
      <c r="D74" s="224"/>
      <c r="E74" s="224"/>
      <c r="F74" s="224"/>
      <c r="G74" s="218"/>
      <c r="H74" s="218"/>
      <c r="I74" s="218"/>
      <c r="J74" s="218"/>
      <c r="K74" s="218"/>
      <c r="L74" s="218"/>
      <c r="M74" s="291"/>
      <c r="N74" s="291"/>
      <c r="O74" s="291"/>
    </row>
    <row r="75" spans="2:15" ht="18" customHeight="1" x14ac:dyDescent="0.25">
      <c r="B75" s="223"/>
      <c r="C75" s="224"/>
      <c r="D75" s="224"/>
      <c r="E75" s="224"/>
      <c r="F75" s="224"/>
      <c r="G75" s="218"/>
      <c r="H75" s="218"/>
      <c r="I75" s="218"/>
      <c r="J75" s="218"/>
      <c r="K75" s="218"/>
      <c r="L75" s="218"/>
      <c r="M75" s="291"/>
      <c r="N75" s="291"/>
      <c r="O75" s="291"/>
    </row>
    <row r="76" spans="2:15" ht="18" customHeight="1" x14ac:dyDescent="0.25">
      <c r="B76" s="223"/>
      <c r="C76" s="224"/>
      <c r="D76" s="224"/>
      <c r="E76" s="224"/>
      <c r="F76" s="224"/>
      <c r="G76" s="218"/>
      <c r="H76" s="218"/>
      <c r="I76" s="218"/>
      <c r="J76" s="218"/>
      <c r="K76" s="218"/>
      <c r="L76" s="218"/>
      <c r="M76" s="291"/>
      <c r="N76" s="291"/>
      <c r="O76" s="291"/>
    </row>
    <row r="77" spans="2:15" ht="18" customHeight="1" x14ac:dyDescent="0.25">
      <c r="B77" s="223"/>
      <c r="C77" s="224"/>
      <c r="D77" s="224"/>
      <c r="E77" s="224"/>
      <c r="F77" s="224"/>
      <c r="G77" s="218"/>
      <c r="H77" s="218"/>
      <c r="I77" s="218"/>
      <c r="J77" s="218"/>
      <c r="K77" s="218"/>
      <c r="L77" s="218"/>
      <c r="M77" s="291"/>
      <c r="N77" s="291"/>
      <c r="O77" s="291"/>
    </row>
    <row r="78" spans="2:15" ht="18" customHeight="1" x14ac:dyDescent="0.25">
      <c r="B78" s="223"/>
      <c r="C78" s="224"/>
      <c r="D78" s="224"/>
      <c r="E78" s="224"/>
      <c r="F78" s="224"/>
      <c r="G78" s="218"/>
      <c r="H78" s="218"/>
      <c r="I78" s="218"/>
      <c r="J78" s="218"/>
      <c r="K78" s="218"/>
      <c r="L78" s="218"/>
      <c r="M78" s="291"/>
      <c r="N78" s="291"/>
      <c r="O78" s="291"/>
    </row>
    <row r="79" spans="2:15" ht="18" customHeight="1" x14ac:dyDescent="0.25">
      <c r="B79" s="223"/>
      <c r="C79" s="224"/>
      <c r="D79" s="224"/>
      <c r="E79" s="224"/>
      <c r="F79" s="224"/>
      <c r="G79" s="218"/>
      <c r="H79" s="218"/>
      <c r="I79" s="218"/>
      <c r="J79" s="218"/>
      <c r="K79" s="218"/>
      <c r="L79" s="218"/>
      <c r="M79" s="291"/>
      <c r="N79" s="291"/>
      <c r="O79" s="291"/>
    </row>
    <row r="80" spans="2:15" ht="18" customHeight="1" x14ac:dyDescent="0.25">
      <c r="B80" s="223"/>
      <c r="C80" s="224"/>
      <c r="D80" s="224"/>
      <c r="E80" s="224"/>
      <c r="F80" s="224"/>
      <c r="G80" s="218"/>
      <c r="H80" s="218"/>
      <c r="I80" s="218"/>
      <c r="J80" s="218"/>
      <c r="K80" s="218"/>
      <c r="L80" s="218"/>
      <c r="M80" s="291"/>
      <c r="N80" s="291"/>
      <c r="O80" s="291"/>
    </row>
    <row r="81" spans="2:15" ht="18" customHeight="1" x14ac:dyDescent="0.25">
      <c r="B81" s="223"/>
      <c r="C81" s="224"/>
      <c r="D81" s="224"/>
      <c r="E81" s="224"/>
      <c r="F81" s="224"/>
      <c r="G81" s="218"/>
      <c r="H81" s="218"/>
      <c r="I81" s="218"/>
      <c r="J81" s="218"/>
      <c r="K81" s="218"/>
      <c r="L81" s="218"/>
      <c r="M81" s="291"/>
      <c r="N81" s="291"/>
      <c r="O81" s="291"/>
    </row>
    <row r="82" spans="2:15" ht="18" customHeight="1" x14ac:dyDescent="0.25">
      <c r="B82" s="223"/>
      <c r="C82" s="224"/>
      <c r="D82" s="224"/>
      <c r="E82" s="224"/>
      <c r="F82" s="224"/>
      <c r="G82" s="218"/>
      <c r="H82" s="218"/>
      <c r="I82" s="218"/>
      <c r="J82" s="218"/>
      <c r="K82" s="218"/>
      <c r="L82" s="218"/>
      <c r="M82" s="291"/>
      <c r="N82" s="291"/>
      <c r="O82" s="291"/>
    </row>
    <row r="83" spans="2:15" ht="18" customHeight="1" x14ac:dyDescent="0.25">
      <c r="B83" s="223"/>
      <c r="C83" s="224"/>
      <c r="D83" s="224"/>
      <c r="E83" s="224"/>
      <c r="F83" s="224"/>
      <c r="G83" s="218"/>
      <c r="H83" s="218"/>
      <c r="I83" s="218"/>
      <c r="J83" s="218"/>
      <c r="K83" s="218"/>
      <c r="L83" s="218"/>
      <c r="M83" s="291"/>
      <c r="N83" s="291"/>
      <c r="O83" s="291"/>
    </row>
    <row r="84" spans="2:15" ht="18" customHeight="1" x14ac:dyDescent="0.25">
      <c r="B84" s="223"/>
      <c r="C84" s="224"/>
      <c r="D84" s="224"/>
      <c r="E84" s="224"/>
      <c r="F84" s="224"/>
      <c r="G84" s="218"/>
      <c r="H84" s="218"/>
      <c r="I84" s="218"/>
      <c r="J84" s="218"/>
      <c r="K84" s="218"/>
      <c r="L84" s="218"/>
      <c r="M84" s="291"/>
      <c r="N84" s="291"/>
      <c r="O84" s="291"/>
    </row>
    <row r="85" spans="2:15" ht="18" customHeight="1" x14ac:dyDescent="0.25">
      <c r="B85" s="223"/>
      <c r="C85" s="224"/>
      <c r="D85" s="224"/>
      <c r="E85" s="224"/>
      <c r="F85" s="224"/>
      <c r="G85" s="218"/>
      <c r="H85" s="218"/>
      <c r="I85" s="218"/>
      <c r="J85" s="218"/>
      <c r="K85" s="218"/>
      <c r="L85" s="218"/>
      <c r="M85" s="291"/>
      <c r="N85" s="291"/>
      <c r="O85" s="291"/>
    </row>
    <row r="86" spans="2:15" ht="18" customHeight="1" x14ac:dyDescent="0.25">
      <c r="B86" s="223"/>
      <c r="C86" s="224"/>
      <c r="D86" s="224"/>
      <c r="E86" s="224"/>
      <c r="F86" s="224"/>
      <c r="G86" s="218"/>
      <c r="H86" s="218"/>
      <c r="I86" s="218"/>
      <c r="J86" s="218"/>
      <c r="K86" s="218"/>
      <c r="L86" s="218"/>
      <c r="M86" s="291"/>
      <c r="N86" s="291"/>
      <c r="O86" s="291"/>
    </row>
    <row r="87" spans="2:15" ht="18" customHeight="1" x14ac:dyDescent="0.25">
      <c r="B87" s="223"/>
      <c r="C87" s="224"/>
      <c r="D87" s="224"/>
      <c r="E87" s="224"/>
      <c r="F87" s="224"/>
      <c r="G87" s="218"/>
      <c r="H87" s="218"/>
      <c r="I87" s="218"/>
      <c r="J87" s="218"/>
      <c r="K87" s="218"/>
      <c r="L87" s="218"/>
      <c r="M87" s="291"/>
      <c r="N87" s="291"/>
      <c r="O87" s="291"/>
    </row>
    <row r="88" spans="2:15" ht="14.25" x14ac:dyDescent="0.25">
      <c r="O88" s="203">
        <v>3</v>
      </c>
    </row>
  </sheetData>
  <sheetProtection sheet="1" formatCells="0" formatColumns="0" formatRows="0"/>
  <mergeCells count="24">
    <mergeCell ref="E23:F23"/>
    <mergeCell ref="I23:J23"/>
    <mergeCell ref="H25:I25"/>
    <mergeCell ref="K25:L25"/>
    <mergeCell ref="M25:N25"/>
    <mergeCell ref="E18:F18"/>
    <mergeCell ref="L18:M18"/>
    <mergeCell ref="E19:F19"/>
    <mergeCell ref="L19:M19"/>
    <mergeCell ref="E20:F20"/>
    <mergeCell ref="E22:F22"/>
    <mergeCell ref="J10:K10"/>
    <mergeCell ref="E15:F15"/>
    <mergeCell ref="L15:M15"/>
    <mergeCell ref="E16:F16"/>
    <mergeCell ref="L16:M16"/>
    <mergeCell ref="E17:F17"/>
    <mergeCell ref="L17:M17"/>
    <mergeCell ref="E4:H4"/>
    <mergeCell ref="B6:D6"/>
    <mergeCell ref="E6:H6"/>
    <mergeCell ref="I6:J6"/>
    <mergeCell ref="K6:L6"/>
    <mergeCell ref="J9:K9"/>
  </mergeCells>
  <conditionalFormatting sqref="G16:G20">
    <cfRule type="containsErrors" dxfId="10" priority="1">
      <formula>ISERROR(G16)</formula>
    </cfRule>
  </conditionalFormatting>
  <conditionalFormatting sqref="G22:G23">
    <cfRule type="containsErrors" dxfId="9" priority="4">
      <formula>ISERROR(G22)</formula>
    </cfRule>
  </conditionalFormatting>
  <conditionalFormatting sqref="N16:N20">
    <cfRule type="containsErrors" dxfId="8" priority="2">
      <formula>ISERROR(N16)</formula>
    </cfRule>
  </conditionalFormatting>
  <conditionalFormatting sqref="O23">
    <cfRule type="containsErrors" dxfId="7" priority="3">
      <formula>ISERROR(O23)</formula>
    </cfRule>
  </conditionalFormatting>
  <dataValidations count="4">
    <dataValidation type="list" allowBlank="1" showInputMessage="1" showErrorMessage="1" sqref="J9:J10" xr:uid="{FDFF7CC1-C223-4F5E-AFAC-DCAB74D09DE0}">
      <formula1>"steel tape,electro-optic"</formula1>
    </dataValidation>
    <dataValidation type="list" allowBlank="1" showInputMessage="1" showErrorMessage="1" sqref="B6:D6" xr:uid="{B5D88509-C43A-4DEC-8C97-96DCD522AC80}">
      <formula1>"WA-AIMS Measurer [Grade A]:,WA-AIMS Measurer [Grade B]:"</formula1>
    </dataValidation>
    <dataValidation type="list" allowBlank="1" showErrorMessage="1" error="Value A, H or D as capital letter" sqref="H22" xr:uid="{68E2B364-05F8-43F3-BBC6-E7658BB5060A}">
      <formula1>"a,h,d"</formula1>
    </dataValidation>
    <dataValidation type="list" allowBlank="1" showInputMessage="1" showErrorMessage="1" sqref="I11" xr:uid="{7F79AF01-5036-493E-A95C-67B9807F78ED}">
      <formula1>"chain surveying with steel tape,electro-optical distance measurement"</formula1>
    </dataValidation>
  </dataValidations>
  <pageMargins left="0.78740157480314965" right="0.19685039370078741" top="0.19685039370078741" bottom="0.19685039370078741" header="0" footer="0.19685039370078741"/>
  <pageSetup paperSize="9" scale="56" fitToHeight="0" orientation="portrait" horizontalDpi="1200" verticalDpi="1200" r:id="rId1"/>
  <headerFooter>
    <oddFooter>&amp;C&amp;"Arial Narrow,Standard"Mesurage du course WA • report form 1f-25.2 • © GCRCM • Droits d’auteur réservés!</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1DE25-5698-4ECC-B5B5-51BF4CA77F2C}">
  <sheetPr>
    <pageSetUpPr fitToPage="1"/>
  </sheetPr>
  <dimension ref="B1:T108"/>
  <sheetViews>
    <sheetView showZeros="0" zoomScaleNormal="100" zoomScaleSheetLayoutView="100" workbookViewId="0">
      <selection activeCell="R28" sqref="R28"/>
    </sheetView>
  </sheetViews>
  <sheetFormatPr baseColWidth="10" defaultColWidth="11.42578125" defaultRowHeight="16.5" x14ac:dyDescent="0.25"/>
  <cols>
    <col min="1" max="1" width="2.28515625" style="9" customWidth="1"/>
    <col min="2" max="2" width="9.7109375" style="9" customWidth="1"/>
    <col min="3" max="7" width="11.7109375" style="9" customWidth="1"/>
    <col min="8" max="9" width="11.28515625" style="9" customWidth="1"/>
    <col min="10" max="12" width="11.7109375" style="9" customWidth="1"/>
    <col min="13" max="14" width="11.7109375" style="16" customWidth="1"/>
    <col min="15" max="15" width="12.7109375" style="9" customWidth="1"/>
    <col min="16" max="16384" width="11.42578125" style="9"/>
  </cols>
  <sheetData>
    <row r="1" spans="2:15" s="20" customFormat="1" ht="22.5" customHeight="1" x14ac:dyDescent="0.2">
      <c r="B1" s="21" t="s">
        <v>118</v>
      </c>
      <c r="C1" s="21"/>
      <c r="D1" s="26"/>
      <c r="E1" s="52"/>
      <c r="F1" s="21" t="s">
        <v>148</v>
      </c>
      <c r="G1" s="50"/>
      <c r="H1" s="21"/>
      <c r="I1" s="50"/>
      <c r="J1" s="50"/>
      <c r="K1" s="50"/>
      <c r="L1" s="52"/>
      <c r="M1" s="29"/>
      <c r="N1" s="29"/>
      <c r="O1" s="26"/>
    </row>
    <row r="2" spans="2:15" ht="6" customHeight="1" x14ac:dyDescent="0.25">
      <c r="B2" s="17"/>
      <c r="C2" s="17"/>
      <c r="D2" s="17"/>
      <c r="E2" s="17"/>
      <c r="F2" s="17"/>
      <c r="G2" s="17"/>
      <c r="H2" s="17"/>
      <c r="I2" s="17"/>
      <c r="J2" s="17"/>
      <c r="K2" s="17"/>
      <c r="L2" s="17"/>
      <c r="M2" s="18"/>
      <c r="N2" s="18"/>
      <c r="O2" s="17"/>
    </row>
    <row r="3" spans="2:15" ht="7.5" customHeight="1" x14ac:dyDescent="0.25"/>
    <row r="4" spans="2:15" s="163" customFormat="1" ht="16.5" customHeight="1" x14ac:dyDescent="0.25">
      <c r="B4" s="170" t="s">
        <v>72</v>
      </c>
      <c r="E4" s="292"/>
      <c r="G4" s="265"/>
      <c r="H4" s="265"/>
      <c r="I4" s="265"/>
      <c r="J4" s="265"/>
      <c r="K4" s="265"/>
      <c r="L4" s="265"/>
      <c r="M4" s="265"/>
      <c r="N4" s="265"/>
      <c r="O4" s="265"/>
    </row>
    <row r="5" spans="2:15" s="163" customFormat="1" ht="7.5" customHeight="1" x14ac:dyDescent="0.25">
      <c r="B5" s="140"/>
      <c r="C5" s="173"/>
      <c r="F5" s="112"/>
      <c r="G5" s="112"/>
      <c r="H5" s="112"/>
      <c r="I5" s="112"/>
      <c r="J5" s="112"/>
      <c r="K5" s="112"/>
      <c r="L5" s="112"/>
      <c r="M5" s="112"/>
      <c r="N5" s="112"/>
      <c r="O5" s="112"/>
    </row>
    <row r="6" spans="2:15" s="163" customFormat="1" ht="16.5" customHeight="1" x14ac:dyDescent="0.25">
      <c r="B6" s="266" t="s">
        <v>44</v>
      </c>
      <c r="C6" s="266"/>
      <c r="D6" s="266"/>
      <c r="E6" s="293"/>
      <c r="G6" s="270"/>
      <c r="H6" s="270"/>
      <c r="I6" s="270"/>
      <c r="J6" s="151"/>
      <c r="K6" s="265"/>
      <c r="L6" s="265"/>
      <c r="M6" s="265"/>
      <c r="N6" s="265"/>
      <c r="O6" s="151"/>
    </row>
    <row r="7" spans="2:15" s="163" customFormat="1" ht="6" customHeight="1" x14ac:dyDescent="0.25">
      <c r="B7" s="294"/>
      <c r="C7" s="294"/>
      <c r="D7" s="294"/>
      <c r="E7" s="294"/>
      <c r="F7" s="153"/>
      <c r="G7" s="153"/>
      <c r="H7" s="153"/>
      <c r="I7" s="153"/>
      <c r="J7" s="153"/>
      <c r="K7" s="153"/>
      <c r="L7" s="153"/>
      <c r="M7" s="153"/>
      <c r="N7" s="153"/>
      <c r="O7" s="153"/>
    </row>
    <row r="8" spans="2:15" s="163" customFormat="1" ht="16.5" customHeight="1" x14ac:dyDescent="0.25">
      <c r="B8" s="266" t="s">
        <v>88</v>
      </c>
      <c r="C8" s="266"/>
      <c r="D8" s="266"/>
      <c r="E8" s="293"/>
      <c r="G8" s="270"/>
      <c r="H8" s="270"/>
      <c r="I8" s="270"/>
      <c r="J8" s="151"/>
      <c r="K8" s="295" t="s">
        <v>85</v>
      </c>
      <c r="L8" s="151"/>
      <c r="M8" s="269"/>
      <c r="N8" s="269"/>
      <c r="O8" s="151"/>
    </row>
    <row r="9" spans="2:15" s="163" customFormat="1" ht="7.5" customHeight="1" x14ac:dyDescent="0.25">
      <c r="B9" s="176"/>
      <c r="C9" s="176"/>
      <c r="D9" s="176"/>
      <c r="E9" s="176"/>
      <c r="F9" s="177"/>
      <c r="G9" s="176"/>
      <c r="H9" s="178"/>
      <c r="I9" s="178"/>
      <c r="J9" s="178"/>
      <c r="K9" s="178"/>
      <c r="L9" s="179"/>
      <c r="M9" s="179"/>
      <c r="N9" s="176"/>
      <c r="O9" s="176"/>
    </row>
    <row r="10" spans="2:15" s="163" customFormat="1" ht="7.5" customHeight="1" x14ac:dyDescent="0.25">
      <c r="B10" s="180"/>
      <c r="C10" s="173"/>
      <c r="G10" s="173"/>
      <c r="H10" s="173"/>
      <c r="I10" s="173"/>
      <c r="J10" s="173"/>
      <c r="K10" s="173"/>
      <c r="L10" s="173"/>
      <c r="M10" s="174"/>
      <c r="N10" s="175"/>
    </row>
    <row r="11" spans="2:15" s="163" customFormat="1" ht="15" customHeight="1" x14ac:dyDescent="0.25">
      <c r="B11" s="52" t="s">
        <v>149</v>
      </c>
      <c r="C11" s="172"/>
      <c r="D11" s="172"/>
      <c r="E11" s="172"/>
      <c r="F11" s="172"/>
      <c r="G11" s="172"/>
      <c r="H11" s="172"/>
      <c r="I11" s="52" t="s">
        <v>150</v>
      </c>
      <c r="J11" s="172"/>
      <c r="K11" s="173"/>
      <c r="L11" s="174"/>
      <c r="M11" s="175"/>
    </row>
    <row r="12" spans="2:15" s="20" customFormat="1" ht="16.5" customHeight="1" x14ac:dyDescent="0.25">
      <c r="B12" s="211" t="s">
        <v>45</v>
      </c>
      <c r="C12" s="215"/>
      <c r="D12" s="233"/>
      <c r="E12" s="235"/>
      <c r="F12" s="235"/>
      <c r="G12" s="235"/>
      <c r="H12" s="234"/>
      <c r="I12" s="296" t="s">
        <v>116</v>
      </c>
      <c r="K12" s="283" t="s">
        <v>87</v>
      </c>
      <c r="L12" s="283"/>
      <c r="M12" s="278" t="s">
        <v>32</v>
      </c>
      <c r="N12" s="236"/>
    </row>
    <row r="13" spans="2:15" s="20" customFormat="1" ht="16.5" customHeight="1" x14ac:dyDescent="0.25">
      <c r="B13" s="211" t="s">
        <v>138</v>
      </c>
      <c r="D13" s="212"/>
      <c r="E13" s="213" t="s">
        <v>3</v>
      </c>
      <c r="G13" s="214"/>
      <c r="I13" s="211" t="s">
        <v>138</v>
      </c>
      <c r="K13" s="216">
        <f>D13</f>
        <v>0</v>
      </c>
      <c r="L13" s="213" t="s">
        <v>3</v>
      </c>
      <c r="N13" s="217">
        <f>G13</f>
        <v>0</v>
      </c>
    </row>
    <row r="14" spans="2:15" s="6" customFormat="1" ht="6" customHeight="1" x14ac:dyDescent="0.25">
      <c r="B14" s="27"/>
      <c r="C14" s="25"/>
      <c r="D14" s="26"/>
      <c r="E14" s="26"/>
      <c r="F14" s="26"/>
      <c r="G14" s="25"/>
      <c r="H14" s="25"/>
      <c r="I14" s="25"/>
      <c r="J14" s="25"/>
      <c r="K14" s="25"/>
      <c r="L14" s="25"/>
      <c r="M14" s="28"/>
      <c r="N14" s="29"/>
      <c r="O14" s="26"/>
    </row>
    <row r="15" spans="2:15" s="6" customFormat="1" ht="16.5" customHeight="1" x14ac:dyDescent="0.25">
      <c r="B15" s="182" t="s">
        <v>52</v>
      </c>
      <c r="C15" s="182" t="s">
        <v>53</v>
      </c>
      <c r="D15" s="182" t="s">
        <v>5</v>
      </c>
      <c r="E15" s="252" t="s">
        <v>139</v>
      </c>
      <c r="F15" s="253"/>
      <c r="G15" s="187">
        <f>AVERAGE(D17:D20)</f>
        <v>0</v>
      </c>
      <c r="H15" s="26"/>
      <c r="I15" s="182" t="s">
        <v>52</v>
      </c>
      <c r="J15" s="182" t="s">
        <v>53</v>
      </c>
      <c r="K15" s="182" t="s">
        <v>5</v>
      </c>
      <c r="L15" s="252" t="s">
        <v>139</v>
      </c>
      <c r="M15" s="253"/>
      <c r="N15" s="187">
        <f>AVERAGE(K17:K20)</f>
        <v>0</v>
      </c>
    </row>
    <row r="16" spans="2:15" s="6" customFormat="1" ht="16.5" customHeight="1" x14ac:dyDescent="0.25">
      <c r="B16" s="181" t="s">
        <v>54</v>
      </c>
      <c r="C16" s="32"/>
      <c r="D16" s="181"/>
      <c r="E16" s="249" t="s">
        <v>34</v>
      </c>
      <c r="F16" s="250"/>
      <c r="G16" s="188" t="e">
        <f>G15/N12*1000</f>
        <v>#DIV/0!</v>
      </c>
      <c r="H16" s="26"/>
      <c r="I16" s="181" t="s">
        <v>54</v>
      </c>
      <c r="J16" s="32"/>
      <c r="K16" s="181"/>
      <c r="L16" s="249" t="s">
        <v>34</v>
      </c>
      <c r="M16" s="250"/>
      <c r="N16" s="188" t="e">
        <f>N15/N12*1000</f>
        <v>#DIV/0!</v>
      </c>
    </row>
    <row r="17" spans="2:15" s="6" customFormat="1" ht="16.5" customHeight="1" x14ac:dyDescent="0.25">
      <c r="B17" s="181" t="s">
        <v>55</v>
      </c>
      <c r="C17" s="32"/>
      <c r="D17" s="181">
        <f>C17-C16</f>
        <v>0</v>
      </c>
      <c r="E17" s="249" t="s">
        <v>33</v>
      </c>
      <c r="F17" s="250"/>
      <c r="G17" s="188" t="e">
        <f>G16*0.1%</f>
        <v>#DIV/0!</v>
      </c>
      <c r="H17" s="26"/>
      <c r="I17" s="181" t="s">
        <v>55</v>
      </c>
      <c r="J17" s="32"/>
      <c r="K17" s="181">
        <f>J17-J16</f>
        <v>0</v>
      </c>
      <c r="L17" s="249" t="s">
        <v>33</v>
      </c>
      <c r="M17" s="250"/>
      <c r="N17" s="188" t="e">
        <f>N16*0.1%</f>
        <v>#DIV/0!</v>
      </c>
    </row>
    <row r="18" spans="2:15" s="6" customFormat="1" ht="16.5" customHeight="1" x14ac:dyDescent="0.25">
      <c r="B18" s="181" t="s">
        <v>56</v>
      </c>
      <c r="C18" s="32"/>
      <c r="D18" s="181">
        <f t="shared" ref="D18:D20" si="0">C18-C17</f>
        <v>0</v>
      </c>
      <c r="E18" s="251" t="s">
        <v>98</v>
      </c>
      <c r="F18" s="251"/>
      <c r="G18" s="189" t="e">
        <f>G16*1.001</f>
        <v>#DIV/0!</v>
      </c>
      <c r="H18" s="26"/>
      <c r="I18" s="181" t="s">
        <v>56</v>
      </c>
      <c r="J18" s="32"/>
      <c r="K18" s="181">
        <f t="shared" ref="K18:K20" si="1">J18-J17</f>
        <v>0</v>
      </c>
      <c r="L18" s="252" t="s">
        <v>99</v>
      </c>
      <c r="M18" s="253"/>
      <c r="N18" s="189" t="e">
        <f>N16*1.001</f>
        <v>#DIV/0!</v>
      </c>
    </row>
    <row r="19" spans="2:15" s="6" customFormat="1" ht="16.5" customHeight="1" x14ac:dyDescent="0.25">
      <c r="B19" s="181" t="s">
        <v>57</v>
      </c>
      <c r="C19" s="32"/>
      <c r="D19" s="181">
        <f t="shared" si="0"/>
        <v>0</v>
      </c>
      <c r="E19" s="255" t="str">
        <f>IF(STDEVP(D16:D19)&gt;3,"Great standard deviation &gt;3C +/-","Standard deviation +/-")</f>
        <v>Standard deviation +/-</v>
      </c>
      <c r="F19" s="255"/>
      <c r="G19" s="43" t="e">
        <f>STDEVP(D17:D20)*N12*100/G15</f>
        <v>#DIV/0!</v>
      </c>
      <c r="H19" s="26"/>
      <c r="I19" s="181" t="s">
        <v>57</v>
      </c>
      <c r="J19" s="32"/>
      <c r="K19" s="181">
        <f t="shared" si="1"/>
        <v>0</v>
      </c>
      <c r="L19" s="285" t="str">
        <f>IF(STDEVP(K16:K19)&gt;3,"Great standard deviation &gt;3C +/-","Standard deviation +/-")</f>
        <v>Standard deviation +/-</v>
      </c>
      <c r="M19" s="286"/>
      <c r="N19" s="43" t="e">
        <f>STDEVP(K17:K20)*N12*100/N15</f>
        <v>#DIV/0!</v>
      </c>
    </row>
    <row r="20" spans="2:15" s="6" customFormat="1" ht="16.5" customHeight="1" x14ac:dyDescent="0.25">
      <c r="B20" s="181" t="s">
        <v>58</v>
      </c>
      <c r="C20" s="32"/>
      <c r="D20" s="181">
        <f t="shared" si="0"/>
        <v>0</v>
      </c>
      <c r="E20" s="26"/>
      <c r="F20" s="190" t="s">
        <v>35</v>
      </c>
      <c r="G20" s="43" t="e">
        <f>N12/G15*100</f>
        <v>#DIV/0!</v>
      </c>
      <c r="H20" s="37"/>
      <c r="I20" s="181" t="s">
        <v>58</v>
      </c>
      <c r="J20" s="32"/>
      <c r="K20" s="181">
        <f t="shared" si="1"/>
        <v>0</v>
      </c>
      <c r="L20" s="26"/>
      <c r="M20" s="190" t="s">
        <v>35</v>
      </c>
      <c r="N20" s="43" t="e">
        <f>N12/N15*100</f>
        <v>#DIV/0!</v>
      </c>
    </row>
    <row r="21" spans="2:15" s="6" customFormat="1" ht="6" customHeight="1" x14ac:dyDescent="0.25">
      <c r="B21" s="27"/>
      <c r="C21" s="25"/>
      <c r="D21" s="26"/>
      <c r="E21" s="26"/>
      <c r="F21" s="26"/>
      <c r="G21" s="25"/>
      <c r="H21" s="25"/>
      <c r="I21" s="25"/>
      <c r="J21" s="25"/>
      <c r="K21" s="25"/>
      <c r="L21" s="25"/>
      <c r="M21" s="28"/>
      <c r="N21" s="29"/>
      <c r="O21" s="26"/>
    </row>
    <row r="22" spans="2:15" s="163" customFormat="1" ht="15" customHeight="1" x14ac:dyDescent="0.25">
      <c r="B22" s="52" t="s">
        <v>151</v>
      </c>
      <c r="C22" s="172"/>
      <c r="D22" s="172"/>
      <c r="E22" s="172"/>
      <c r="F22" s="172"/>
      <c r="G22" s="172"/>
      <c r="H22" s="172"/>
      <c r="I22" s="52" t="s">
        <v>152</v>
      </c>
      <c r="J22" s="172"/>
      <c r="K22" s="173"/>
      <c r="L22" s="174"/>
      <c r="M22" s="175"/>
    </row>
    <row r="23" spans="2:15" s="20" customFormat="1" ht="16.5" customHeight="1" x14ac:dyDescent="0.25">
      <c r="B23" s="211" t="s">
        <v>117</v>
      </c>
      <c r="C23" s="215"/>
      <c r="D23" s="233">
        <f>D12</f>
        <v>0</v>
      </c>
      <c r="E23" s="235"/>
      <c r="F23" s="235"/>
      <c r="G23" s="235"/>
      <c r="H23" s="234"/>
      <c r="I23" s="296" t="s">
        <v>116</v>
      </c>
      <c r="K23" s="283" t="s">
        <v>87</v>
      </c>
      <c r="L23" s="283"/>
      <c r="M23" s="278" t="s">
        <v>32</v>
      </c>
      <c r="N23" s="236">
        <f>N12</f>
        <v>0</v>
      </c>
    </row>
    <row r="24" spans="2:15" s="20" customFormat="1" ht="16.5" customHeight="1" x14ac:dyDescent="0.25">
      <c r="B24" s="211" t="s">
        <v>138</v>
      </c>
      <c r="D24" s="212"/>
      <c r="E24" s="213" t="s">
        <v>3</v>
      </c>
      <c r="G24" s="214"/>
      <c r="I24" s="211" t="s">
        <v>138</v>
      </c>
      <c r="K24" s="216">
        <f>D24</f>
        <v>0</v>
      </c>
      <c r="L24" s="213" t="s">
        <v>3</v>
      </c>
      <c r="N24" s="217">
        <f>G24</f>
        <v>0</v>
      </c>
    </row>
    <row r="25" spans="2:15" s="6" customFormat="1" ht="6" customHeight="1" x14ac:dyDescent="0.25">
      <c r="B25" s="27"/>
      <c r="C25" s="25"/>
      <c r="D25" s="26"/>
      <c r="E25" s="26"/>
      <c r="F25" s="26"/>
      <c r="G25" s="25"/>
      <c r="H25" s="25"/>
      <c r="I25" s="25"/>
      <c r="J25" s="25"/>
      <c r="K25" s="25"/>
      <c r="L25" s="25"/>
      <c r="M25" s="28"/>
      <c r="N25" s="29"/>
      <c r="O25" s="26"/>
    </row>
    <row r="26" spans="2:15" s="6" customFormat="1" ht="16.5" customHeight="1" x14ac:dyDescent="0.25">
      <c r="B26" s="182" t="s">
        <v>52</v>
      </c>
      <c r="C26" s="182" t="s">
        <v>53</v>
      </c>
      <c r="D26" s="182" t="s">
        <v>5</v>
      </c>
      <c r="E26" s="252" t="s">
        <v>140</v>
      </c>
      <c r="F26" s="253"/>
      <c r="G26" s="220">
        <f>AVERAGE(D28:D31)</f>
        <v>0</v>
      </c>
      <c r="H26" s="26"/>
      <c r="I26" s="182" t="s">
        <v>52</v>
      </c>
      <c r="J26" s="182" t="s">
        <v>53</v>
      </c>
      <c r="K26" s="182" t="s">
        <v>5</v>
      </c>
      <c r="L26" s="252" t="s">
        <v>140</v>
      </c>
      <c r="M26" s="253"/>
      <c r="N26" s="220">
        <f>AVERAGE(K28:K31)</f>
        <v>0</v>
      </c>
    </row>
    <row r="27" spans="2:15" s="6" customFormat="1" ht="16.5" customHeight="1" x14ac:dyDescent="0.25">
      <c r="B27" s="181" t="s">
        <v>54</v>
      </c>
      <c r="C27" s="218"/>
      <c r="D27" s="219"/>
      <c r="E27" s="249" t="s">
        <v>34</v>
      </c>
      <c r="F27" s="250"/>
      <c r="G27" s="221" t="e">
        <f>G26/N23*1000</f>
        <v>#DIV/0!</v>
      </c>
      <c r="H27" s="26"/>
      <c r="I27" s="181" t="s">
        <v>54</v>
      </c>
      <c r="J27" s="218"/>
      <c r="K27" s="219"/>
      <c r="L27" s="249" t="s">
        <v>34</v>
      </c>
      <c r="M27" s="250"/>
      <c r="N27" s="221" t="e">
        <f>N26/N23*1000</f>
        <v>#DIV/0!</v>
      </c>
    </row>
    <row r="28" spans="2:15" s="6" customFormat="1" ht="16.5" customHeight="1" x14ac:dyDescent="0.25">
      <c r="B28" s="181" t="s">
        <v>55</v>
      </c>
      <c r="C28" s="218"/>
      <c r="D28" s="219">
        <f>C28-C27</f>
        <v>0</v>
      </c>
      <c r="E28" s="249" t="s">
        <v>33</v>
      </c>
      <c r="F28" s="250"/>
      <c r="G28" s="221" t="e">
        <f>G27*0.1%</f>
        <v>#DIV/0!</v>
      </c>
      <c r="H28" s="26"/>
      <c r="I28" s="181" t="s">
        <v>55</v>
      </c>
      <c r="J28" s="218"/>
      <c r="K28" s="219">
        <f>J28-J27</f>
        <v>0</v>
      </c>
      <c r="L28" s="249" t="s">
        <v>33</v>
      </c>
      <c r="M28" s="250"/>
      <c r="N28" s="221" t="e">
        <f>N27*0.1%</f>
        <v>#DIV/0!</v>
      </c>
    </row>
    <row r="29" spans="2:15" s="6" customFormat="1" ht="16.5" customHeight="1" x14ac:dyDescent="0.25">
      <c r="B29" s="181" t="s">
        <v>56</v>
      </c>
      <c r="C29" s="218"/>
      <c r="D29" s="219">
        <f t="shared" ref="D29:D31" si="2">C29-C28</f>
        <v>0</v>
      </c>
      <c r="E29" s="251" t="s">
        <v>101</v>
      </c>
      <c r="F29" s="251"/>
      <c r="G29" s="222" t="e">
        <f>G27*1.001</f>
        <v>#DIV/0!</v>
      </c>
      <c r="H29" s="26"/>
      <c r="I29" s="181" t="s">
        <v>56</v>
      </c>
      <c r="J29" s="218"/>
      <c r="K29" s="219">
        <f t="shared" ref="K29:K31" si="3">J29-J28</f>
        <v>0</v>
      </c>
      <c r="L29" s="252" t="s">
        <v>100</v>
      </c>
      <c r="M29" s="253"/>
      <c r="N29" s="222" t="e">
        <f>N27*1.001</f>
        <v>#DIV/0!</v>
      </c>
    </row>
    <row r="30" spans="2:15" s="6" customFormat="1" ht="16.5" customHeight="1" x14ac:dyDescent="0.25">
      <c r="B30" s="181" t="s">
        <v>57</v>
      </c>
      <c r="C30" s="218"/>
      <c r="D30" s="219">
        <f t="shared" si="2"/>
        <v>0</v>
      </c>
      <c r="E30" s="255" t="str">
        <f>IF(STDEVP(D27:D30)&gt;3,"Great standard deviation &gt;3C +/-","Standard deviation +/-")</f>
        <v>Standard deviation +/-</v>
      </c>
      <c r="F30" s="255"/>
      <c r="G30" s="43" t="e">
        <f>STDEVP(D28:D31)*N23*100/G26</f>
        <v>#DIV/0!</v>
      </c>
      <c r="H30" s="26"/>
      <c r="I30" s="181" t="s">
        <v>57</v>
      </c>
      <c r="J30" s="218"/>
      <c r="K30" s="219">
        <f t="shared" si="3"/>
        <v>0</v>
      </c>
      <c r="L30" s="285" t="str">
        <f>IF(STDEVP(K27:K30)&gt;3,"Great standard deviation &gt;3C +/-","Standard deviation +/-")</f>
        <v>Standard deviation +/-</v>
      </c>
      <c r="M30" s="286"/>
      <c r="N30" s="43" t="e">
        <f>STDEVP(K28:K31)*N23*100/N26</f>
        <v>#DIV/0!</v>
      </c>
    </row>
    <row r="31" spans="2:15" s="6" customFormat="1" ht="16.5" customHeight="1" x14ac:dyDescent="0.25">
      <c r="B31" s="181" t="s">
        <v>58</v>
      </c>
      <c r="C31" s="218"/>
      <c r="D31" s="219">
        <f t="shared" si="2"/>
        <v>0</v>
      </c>
      <c r="E31" s="33"/>
      <c r="F31" s="33"/>
      <c r="G31" s="44"/>
      <c r="H31" s="33"/>
      <c r="I31" s="181" t="s">
        <v>58</v>
      </c>
      <c r="J31" s="218"/>
      <c r="K31" s="219">
        <f t="shared" si="3"/>
        <v>0</v>
      </c>
      <c r="L31" s="26"/>
      <c r="M31" s="26"/>
      <c r="N31" s="26"/>
    </row>
    <row r="32" spans="2:15" s="6" customFormat="1" ht="6" customHeight="1" thickBot="1" x14ac:dyDescent="0.3">
      <c r="B32" s="27"/>
      <c r="C32" s="25"/>
      <c r="D32" s="26"/>
      <c r="E32" s="26"/>
      <c r="F32" s="26"/>
      <c r="G32" s="25"/>
      <c r="H32" s="25"/>
      <c r="I32" s="25"/>
      <c r="J32" s="25"/>
      <c r="K32" s="25"/>
      <c r="L32" s="25"/>
      <c r="M32" s="28"/>
      <c r="N32" s="29"/>
      <c r="O32" s="26"/>
    </row>
    <row r="33" spans="2:20" s="6" customFormat="1" ht="16.5" customHeight="1" thickBot="1" x14ac:dyDescent="0.3">
      <c r="B33" s="288" t="s">
        <v>153</v>
      </c>
      <c r="C33" s="288"/>
      <c r="D33" s="289"/>
      <c r="E33" s="297" t="e">
        <f>IF(F33="A",ROUND((G18+G29)/2,1),IF(F33="H",ROUND(MAX(G18,G29),1),IF(F33="D",ROUND(MIN(G18,G29),1))))</f>
        <v>#DIV/0!</v>
      </c>
      <c r="F33" s="185" t="s">
        <v>31</v>
      </c>
      <c r="G33" s="243" t="str">
        <f>IF(F33="A","Average wc + fc",IF(F33="H","Higher constant",IF(F33="D","Deeper constant")))</f>
        <v>Average wc + fc</v>
      </c>
      <c r="H33" s="243"/>
      <c r="I33" s="288" t="s">
        <v>154</v>
      </c>
      <c r="J33" s="288"/>
      <c r="K33" s="289"/>
      <c r="L33" s="297" t="e">
        <f>IF(M33="A",ROUND((N18+N29)/2,1),IF(M33="H",ROUND(MAX(N18,N29),1),IF(M33="D",ROUND(MIN(N18,N29),1))))</f>
        <v>#DIV/0!</v>
      </c>
      <c r="M33" s="185" t="s">
        <v>31</v>
      </c>
      <c r="N33" s="243" t="str">
        <f>IF(M33="A","Average wc + fc",IF(M33="H","Higher constant",IF(M33="D","Deeper constant")))</f>
        <v>Average wc + fc</v>
      </c>
      <c r="O33" s="243"/>
      <c r="P33" s="10"/>
    </row>
    <row r="34" spans="2:20" s="6" customFormat="1" ht="16.5" customHeight="1" x14ac:dyDescent="0.25">
      <c r="B34" s="298" t="s">
        <v>155</v>
      </c>
      <c r="C34" s="298"/>
      <c r="D34" s="298"/>
      <c r="E34" s="299" t="e">
        <f>IF(F33="A",ROUND((G16+G27)/2,1),IF(F33="H",ROUND(MAX(G16,G27),1),IF(F33="D",ROUND(MIN(G16,G27),1))))</f>
        <v>#DIV/0!</v>
      </c>
      <c r="F34" s="23"/>
      <c r="G34" s="23"/>
      <c r="H34" s="26"/>
      <c r="I34" s="298" t="s">
        <v>155</v>
      </c>
      <c r="J34" s="298"/>
      <c r="K34" s="298"/>
      <c r="L34" s="299" t="e">
        <f>IF(M33="A",ROUND((N16+N27)/2,1),IF(M33="H",ROUND(MAX(N16,N27),1),IF(M33="D",ROUND(MIN(N16,N27),1))))</f>
        <v>#DIV/0!</v>
      </c>
      <c r="M34" s="49"/>
      <c r="N34" s="49"/>
      <c r="O34" s="26"/>
      <c r="S34" s="8"/>
    </row>
    <row r="35" spans="2:20" s="6" customFormat="1" ht="6" customHeight="1" x14ac:dyDescent="0.25">
      <c r="B35" s="23"/>
      <c r="C35" s="23"/>
      <c r="D35" s="23"/>
      <c r="E35" s="23"/>
      <c r="F35" s="23"/>
      <c r="G35" s="23"/>
      <c r="H35" s="26"/>
      <c r="I35" s="26"/>
      <c r="J35" s="23"/>
      <c r="K35" s="23"/>
      <c r="L35" s="23"/>
      <c r="M35" s="49"/>
      <c r="N35" s="49"/>
      <c r="O35" s="26"/>
      <c r="S35" s="8"/>
      <c r="T35" s="15"/>
    </row>
    <row r="36" spans="2:20" s="20" customFormat="1" ht="16.5" customHeight="1" x14ac:dyDescent="0.25">
      <c r="B36" s="192" t="s">
        <v>142</v>
      </c>
      <c r="C36" s="198"/>
      <c r="D36" s="198"/>
      <c r="E36" s="198"/>
      <c r="F36" s="198"/>
      <c r="G36" s="199" t="s">
        <v>0</v>
      </c>
      <c r="H36" s="244" t="s">
        <v>143</v>
      </c>
      <c r="I36" s="245"/>
      <c r="J36" s="200" t="s">
        <v>105</v>
      </c>
      <c r="K36" s="244" t="s">
        <v>144</v>
      </c>
      <c r="L36" s="246"/>
      <c r="M36" s="247" t="s">
        <v>145</v>
      </c>
      <c r="N36" s="248"/>
      <c r="O36" s="202" t="s">
        <v>146</v>
      </c>
    </row>
    <row r="37" spans="2:20" s="26" customFormat="1" ht="16.5" customHeight="1" x14ac:dyDescent="0.25">
      <c r="B37" s="193" t="s">
        <v>147</v>
      </c>
      <c r="C37" s="74"/>
      <c r="D37" s="74"/>
      <c r="E37" s="74"/>
      <c r="F37" s="30"/>
      <c r="G37" s="48"/>
      <c r="H37" s="194" t="s">
        <v>39</v>
      </c>
      <c r="I37" s="195" t="s">
        <v>40</v>
      </c>
      <c r="K37" s="194" t="s">
        <v>41</v>
      </c>
      <c r="L37" s="194" t="s">
        <v>42</v>
      </c>
      <c r="M37" s="197" t="s">
        <v>93</v>
      </c>
      <c r="N37" s="197" t="s">
        <v>94</v>
      </c>
      <c r="O37" s="197" t="s">
        <v>91</v>
      </c>
    </row>
    <row r="38" spans="2:20" s="6" customFormat="1" ht="18" customHeight="1" x14ac:dyDescent="0.25">
      <c r="B38" s="223"/>
      <c r="C38" s="224"/>
      <c r="D38" s="224"/>
      <c r="E38" s="224"/>
      <c r="F38" s="224"/>
      <c r="G38" s="218"/>
      <c r="H38" s="225"/>
      <c r="I38" s="225"/>
      <c r="J38" s="218"/>
      <c r="K38" s="225"/>
      <c r="L38" s="226"/>
      <c r="M38" s="291"/>
      <c r="N38" s="291"/>
      <c r="O38" s="291"/>
    </row>
    <row r="39" spans="2:20" s="6" customFormat="1" ht="18" customHeight="1" x14ac:dyDescent="0.25">
      <c r="B39" s="223"/>
      <c r="C39" s="224"/>
      <c r="D39" s="224"/>
      <c r="E39" s="224"/>
      <c r="F39" s="224"/>
      <c r="G39" s="218"/>
      <c r="H39" s="218"/>
      <c r="I39" s="218"/>
      <c r="J39" s="218"/>
      <c r="K39" s="218"/>
      <c r="L39" s="218"/>
      <c r="M39" s="291"/>
      <c r="N39" s="291"/>
      <c r="O39" s="291"/>
    </row>
    <row r="40" spans="2:20" s="6" customFormat="1" ht="18" customHeight="1" x14ac:dyDescent="0.25">
      <c r="B40" s="223"/>
      <c r="C40" s="224"/>
      <c r="D40" s="224"/>
      <c r="E40" s="224"/>
      <c r="F40" s="224"/>
      <c r="G40" s="218"/>
      <c r="H40" s="218"/>
      <c r="I40" s="218"/>
      <c r="J40" s="218"/>
      <c r="K40" s="218"/>
      <c r="L40" s="218"/>
      <c r="M40" s="291"/>
      <c r="N40" s="291"/>
      <c r="O40" s="291"/>
    </row>
    <row r="41" spans="2:20" s="6" customFormat="1" ht="18" customHeight="1" x14ac:dyDescent="0.25">
      <c r="B41" s="223"/>
      <c r="C41" s="224"/>
      <c r="D41" s="224"/>
      <c r="E41" s="224"/>
      <c r="F41" s="224"/>
      <c r="G41" s="218"/>
      <c r="H41" s="218"/>
      <c r="I41" s="218"/>
      <c r="J41" s="218"/>
      <c r="K41" s="218"/>
      <c r="L41" s="218"/>
      <c r="M41" s="291"/>
      <c r="N41" s="291"/>
      <c r="O41" s="291"/>
    </row>
    <row r="42" spans="2:20" s="6" customFormat="1" ht="18" customHeight="1" x14ac:dyDescent="0.25">
      <c r="B42" s="223"/>
      <c r="C42" s="224"/>
      <c r="D42" s="224"/>
      <c r="E42" s="224"/>
      <c r="F42" s="224"/>
      <c r="G42" s="218"/>
      <c r="H42" s="218"/>
      <c r="I42" s="218"/>
      <c r="J42" s="218"/>
      <c r="K42" s="218"/>
      <c r="L42" s="218"/>
      <c r="M42" s="291"/>
      <c r="N42" s="291"/>
      <c r="O42" s="291"/>
    </row>
    <row r="43" spans="2:20" s="6" customFormat="1" ht="18" customHeight="1" x14ac:dyDescent="0.25">
      <c r="B43" s="223"/>
      <c r="C43" s="224"/>
      <c r="D43" s="224"/>
      <c r="E43" s="224"/>
      <c r="F43" s="224"/>
      <c r="G43" s="218"/>
      <c r="H43" s="218"/>
      <c r="I43" s="218"/>
      <c r="J43" s="218"/>
      <c r="K43" s="218"/>
      <c r="L43" s="218"/>
      <c r="M43" s="291"/>
      <c r="N43" s="291"/>
      <c r="O43" s="291"/>
    </row>
    <row r="44" spans="2:20" s="6" customFormat="1" ht="18" customHeight="1" x14ac:dyDescent="0.25">
      <c r="B44" s="223"/>
      <c r="C44" s="224"/>
      <c r="D44" s="224"/>
      <c r="E44" s="224"/>
      <c r="F44" s="224"/>
      <c r="G44" s="218"/>
      <c r="H44" s="218"/>
      <c r="I44" s="218"/>
      <c r="J44" s="218"/>
      <c r="K44" s="218"/>
      <c r="L44" s="218"/>
      <c r="M44" s="291"/>
      <c r="N44" s="291"/>
      <c r="O44" s="291"/>
    </row>
    <row r="45" spans="2:20" s="6" customFormat="1" ht="18" customHeight="1" x14ac:dyDescent="0.25">
      <c r="B45" s="223"/>
      <c r="C45" s="224"/>
      <c r="D45" s="224"/>
      <c r="E45" s="224"/>
      <c r="F45" s="224"/>
      <c r="G45" s="218"/>
      <c r="H45" s="218"/>
      <c r="I45" s="218"/>
      <c r="J45" s="218"/>
      <c r="K45" s="218"/>
      <c r="L45" s="218"/>
      <c r="M45" s="291"/>
      <c r="N45" s="291"/>
      <c r="O45" s="291"/>
    </row>
    <row r="46" spans="2:20" s="6" customFormat="1" ht="18" customHeight="1" x14ac:dyDescent="0.25">
      <c r="B46" s="223"/>
      <c r="C46" s="224"/>
      <c r="D46" s="224"/>
      <c r="E46" s="224"/>
      <c r="F46" s="224"/>
      <c r="G46" s="218"/>
      <c r="H46" s="218"/>
      <c r="I46" s="218"/>
      <c r="J46" s="218"/>
      <c r="K46" s="218"/>
      <c r="L46" s="218"/>
      <c r="M46" s="291"/>
      <c r="N46" s="291"/>
      <c r="O46" s="291"/>
    </row>
    <row r="47" spans="2:20" s="6" customFormat="1" ht="18" customHeight="1" x14ac:dyDescent="0.25">
      <c r="B47" s="223"/>
      <c r="C47" s="224"/>
      <c r="D47" s="224"/>
      <c r="E47" s="224"/>
      <c r="F47" s="224"/>
      <c r="G47" s="218"/>
      <c r="H47" s="218"/>
      <c r="I47" s="218"/>
      <c r="J47" s="218"/>
      <c r="K47" s="218"/>
      <c r="L47" s="218"/>
      <c r="M47" s="291"/>
      <c r="N47" s="291"/>
      <c r="O47" s="291"/>
    </row>
    <row r="48" spans="2:20" s="6" customFormat="1" ht="18" customHeight="1" x14ac:dyDescent="0.25">
      <c r="B48" s="223"/>
      <c r="C48" s="224"/>
      <c r="D48" s="224"/>
      <c r="E48" s="224"/>
      <c r="F48" s="224"/>
      <c r="G48" s="218"/>
      <c r="H48" s="218"/>
      <c r="I48" s="218"/>
      <c r="J48" s="218"/>
      <c r="K48" s="218"/>
      <c r="L48" s="218"/>
      <c r="M48" s="291"/>
      <c r="N48" s="291"/>
      <c r="O48" s="291"/>
    </row>
    <row r="49" spans="2:15" s="6" customFormat="1" ht="18" customHeight="1" x14ac:dyDescent="0.25">
      <c r="B49" s="223"/>
      <c r="C49" s="224"/>
      <c r="D49" s="224"/>
      <c r="E49" s="224"/>
      <c r="F49" s="224"/>
      <c r="G49" s="218"/>
      <c r="H49" s="218"/>
      <c r="I49" s="218"/>
      <c r="J49" s="218"/>
      <c r="K49" s="218"/>
      <c r="L49" s="218"/>
      <c r="M49" s="291"/>
      <c r="N49" s="291"/>
      <c r="O49" s="291"/>
    </row>
    <row r="50" spans="2:15" s="6" customFormat="1" ht="18" customHeight="1" x14ac:dyDescent="0.25">
      <c r="B50" s="223"/>
      <c r="C50" s="224"/>
      <c r="D50" s="224"/>
      <c r="E50" s="224"/>
      <c r="F50" s="224"/>
      <c r="G50" s="218"/>
      <c r="H50" s="218"/>
      <c r="I50" s="218"/>
      <c r="J50" s="218"/>
      <c r="K50" s="218"/>
      <c r="L50" s="218"/>
      <c r="M50" s="291"/>
      <c r="N50" s="291"/>
      <c r="O50" s="291"/>
    </row>
    <row r="51" spans="2:15" s="6" customFormat="1" ht="18" customHeight="1" x14ac:dyDescent="0.25">
      <c r="B51" s="223"/>
      <c r="C51" s="224"/>
      <c r="D51" s="224"/>
      <c r="E51" s="224"/>
      <c r="F51" s="224"/>
      <c r="G51" s="218"/>
      <c r="H51" s="218"/>
      <c r="I51" s="218"/>
      <c r="J51" s="218"/>
      <c r="K51" s="218"/>
      <c r="L51" s="218"/>
      <c r="M51" s="291"/>
      <c r="N51" s="291"/>
      <c r="O51" s="291"/>
    </row>
    <row r="52" spans="2:15" s="6" customFormat="1" ht="18" customHeight="1" x14ac:dyDescent="0.25">
      <c r="B52" s="223"/>
      <c r="C52" s="224"/>
      <c r="D52" s="224"/>
      <c r="E52" s="224"/>
      <c r="F52" s="224"/>
      <c r="G52" s="218"/>
      <c r="H52" s="218"/>
      <c r="I52" s="218"/>
      <c r="J52" s="218"/>
      <c r="K52" s="218"/>
      <c r="L52" s="218"/>
      <c r="M52" s="291"/>
      <c r="N52" s="291"/>
      <c r="O52" s="291"/>
    </row>
    <row r="53" spans="2:15" s="6" customFormat="1" ht="18" customHeight="1" x14ac:dyDescent="0.25">
      <c r="B53" s="223"/>
      <c r="C53" s="224"/>
      <c r="D53" s="224"/>
      <c r="E53" s="224"/>
      <c r="F53" s="224"/>
      <c r="G53" s="218"/>
      <c r="H53" s="218"/>
      <c r="I53" s="218"/>
      <c r="J53" s="218"/>
      <c r="K53" s="218"/>
      <c r="L53" s="218"/>
      <c r="M53" s="291"/>
      <c r="N53" s="291"/>
      <c r="O53" s="291"/>
    </row>
    <row r="54" spans="2:15" s="6" customFormat="1" ht="18" customHeight="1" x14ac:dyDescent="0.25">
      <c r="B54" s="223"/>
      <c r="C54" s="224"/>
      <c r="D54" s="224"/>
      <c r="E54" s="224"/>
      <c r="F54" s="224"/>
      <c r="G54" s="218"/>
      <c r="H54" s="218"/>
      <c r="I54" s="218"/>
      <c r="J54" s="218"/>
      <c r="K54" s="218"/>
      <c r="L54" s="218"/>
      <c r="M54" s="291"/>
      <c r="N54" s="291"/>
      <c r="O54" s="291"/>
    </row>
    <row r="55" spans="2:15" s="6" customFormat="1" ht="18" customHeight="1" x14ac:dyDescent="0.25">
      <c r="B55" s="223"/>
      <c r="C55" s="224"/>
      <c r="D55" s="224"/>
      <c r="E55" s="224"/>
      <c r="F55" s="224"/>
      <c r="G55" s="218"/>
      <c r="H55" s="218"/>
      <c r="I55" s="218"/>
      <c r="J55" s="218"/>
      <c r="K55" s="218"/>
      <c r="L55" s="218"/>
      <c r="M55" s="291"/>
      <c r="N55" s="291"/>
      <c r="O55" s="291"/>
    </row>
    <row r="56" spans="2:15" s="6" customFormat="1" ht="18" customHeight="1" x14ac:dyDescent="0.25">
      <c r="B56" s="223"/>
      <c r="C56" s="224"/>
      <c r="D56" s="224"/>
      <c r="E56" s="224"/>
      <c r="F56" s="224"/>
      <c r="G56" s="218"/>
      <c r="H56" s="218"/>
      <c r="I56" s="218"/>
      <c r="J56" s="218"/>
      <c r="K56" s="218"/>
      <c r="L56" s="218"/>
      <c r="M56" s="291"/>
      <c r="N56" s="291"/>
      <c r="O56" s="291"/>
    </row>
    <row r="57" spans="2:15" s="6" customFormat="1" ht="18" customHeight="1" x14ac:dyDescent="0.25">
      <c r="B57" s="223"/>
      <c r="C57" s="224"/>
      <c r="D57" s="224"/>
      <c r="E57" s="224"/>
      <c r="F57" s="224"/>
      <c r="G57" s="218"/>
      <c r="H57" s="218"/>
      <c r="I57" s="218"/>
      <c r="J57" s="218"/>
      <c r="K57" s="218"/>
      <c r="L57" s="218"/>
      <c r="M57" s="291"/>
      <c r="N57" s="291"/>
      <c r="O57" s="291"/>
    </row>
    <row r="58" spans="2:15" s="6" customFormat="1" ht="18" customHeight="1" x14ac:dyDescent="0.25">
      <c r="B58" s="223"/>
      <c r="C58" s="224"/>
      <c r="D58" s="224"/>
      <c r="E58" s="224"/>
      <c r="F58" s="224"/>
      <c r="G58" s="218"/>
      <c r="H58" s="218"/>
      <c r="I58" s="218"/>
      <c r="J58" s="218"/>
      <c r="K58" s="218"/>
      <c r="L58" s="218"/>
      <c r="M58" s="291"/>
      <c r="N58" s="291"/>
      <c r="O58" s="291"/>
    </row>
    <row r="59" spans="2:15" s="6" customFormat="1" ht="18" customHeight="1" x14ac:dyDescent="0.25">
      <c r="B59" s="223"/>
      <c r="C59" s="224"/>
      <c r="D59" s="224"/>
      <c r="E59" s="224"/>
      <c r="F59" s="224"/>
      <c r="G59" s="218"/>
      <c r="H59" s="218"/>
      <c r="I59" s="218"/>
      <c r="J59" s="218"/>
      <c r="K59" s="218"/>
      <c r="L59" s="218"/>
      <c r="M59" s="291"/>
      <c r="N59" s="291"/>
      <c r="O59" s="291"/>
    </row>
    <row r="60" spans="2:15" s="6" customFormat="1" ht="18" customHeight="1" x14ac:dyDescent="0.25">
      <c r="B60" s="223"/>
      <c r="C60" s="224"/>
      <c r="D60" s="224"/>
      <c r="E60" s="224"/>
      <c r="F60" s="224"/>
      <c r="G60" s="218"/>
      <c r="H60" s="218"/>
      <c r="I60" s="218"/>
      <c r="J60" s="218"/>
      <c r="K60" s="218"/>
      <c r="L60" s="218"/>
      <c r="M60" s="291"/>
      <c r="N60" s="291"/>
      <c r="O60" s="291"/>
    </row>
    <row r="61" spans="2:15" s="6" customFormat="1" ht="18" customHeight="1" x14ac:dyDescent="0.25">
      <c r="B61" s="223"/>
      <c r="C61" s="224"/>
      <c r="D61" s="224"/>
      <c r="E61" s="224"/>
      <c r="F61" s="224"/>
      <c r="G61" s="218"/>
      <c r="H61" s="218"/>
      <c r="I61" s="218"/>
      <c r="J61" s="218"/>
      <c r="K61" s="218"/>
      <c r="L61" s="218"/>
      <c r="M61" s="291"/>
      <c r="N61" s="291"/>
      <c r="O61" s="291"/>
    </row>
    <row r="62" spans="2:15" s="6" customFormat="1" ht="18" customHeight="1" x14ac:dyDescent="0.25">
      <c r="B62" s="223"/>
      <c r="C62" s="224"/>
      <c r="D62" s="224"/>
      <c r="E62" s="224"/>
      <c r="F62" s="224"/>
      <c r="G62" s="218"/>
      <c r="H62" s="218"/>
      <c r="I62" s="218"/>
      <c r="J62" s="218"/>
      <c r="K62" s="218"/>
      <c r="L62" s="218"/>
      <c r="M62" s="291"/>
      <c r="N62" s="291"/>
      <c r="O62" s="291"/>
    </row>
    <row r="63" spans="2:15" s="6" customFormat="1" ht="18" customHeight="1" x14ac:dyDescent="0.25">
      <c r="B63" s="223"/>
      <c r="C63" s="224"/>
      <c r="D63" s="224"/>
      <c r="E63" s="224"/>
      <c r="F63" s="224"/>
      <c r="G63" s="218"/>
      <c r="H63" s="218"/>
      <c r="I63" s="218"/>
      <c r="J63" s="218"/>
      <c r="K63" s="218"/>
      <c r="L63" s="218"/>
      <c r="M63" s="291"/>
      <c r="N63" s="291"/>
      <c r="O63" s="291"/>
    </row>
    <row r="64" spans="2:15" s="6" customFormat="1" ht="18" customHeight="1" x14ac:dyDescent="0.25">
      <c r="B64" s="223"/>
      <c r="C64" s="224"/>
      <c r="D64" s="224"/>
      <c r="E64" s="224"/>
      <c r="F64" s="224"/>
      <c r="G64" s="218"/>
      <c r="H64" s="218"/>
      <c r="I64" s="218"/>
      <c r="J64" s="218"/>
      <c r="K64" s="218"/>
      <c r="L64" s="218"/>
      <c r="M64" s="291"/>
      <c r="N64" s="291"/>
      <c r="O64" s="291"/>
    </row>
    <row r="65" spans="2:15" s="6" customFormat="1" ht="18" customHeight="1" x14ac:dyDescent="0.25">
      <c r="B65" s="223"/>
      <c r="C65" s="224"/>
      <c r="D65" s="224"/>
      <c r="E65" s="224"/>
      <c r="F65" s="224"/>
      <c r="G65" s="218"/>
      <c r="H65" s="218"/>
      <c r="I65" s="218"/>
      <c r="J65" s="218"/>
      <c r="K65" s="218"/>
      <c r="L65" s="218"/>
      <c r="M65" s="291"/>
      <c r="N65" s="291"/>
      <c r="O65" s="291"/>
    </row>
    <row r="66" spans="2:15" s="6" customFormat="1" ht="18" customHeight="1" x14ac:dyDescent="0.25">
      <c r="B66" s="223"/>
      <c r="C66" s="224"/>
      <c r="D66" s="224"/>
      <c r="E66" s="224"/>
      <c r="F66" s="224"/>
      <c r="G66" s="218"/>
      <c r="H66" s="218"/>
      <c r="I66" s="218"/>
      <c r="J66" s="218"/>
      <c r="K66" s="218"/>
      <c r="L66" s="218"/>
      <c r="M66" s="291"/>
      <c r="N66" s="291"/>
      <c r="O66" s="291"/>
    </row>
    <row r="67" spans="2:15" s="6" customFormat="1" ht="18" customHeight="1" x14ac:dyDescent="0.25">
      <c r="B67" s="223"/>
      <c r="C67" s="224"/>
      <c r="D67" s="224"/>
      <c r="E67" s="224"/>
      <c r="F67" s="224"/>
      <c r="G67" s="218"/>
      <c r="H67" s="218"/>
      <c r="I67" s="218"/>
      <c r="J67" s="218"/>
      <c r="K67" s="218"/>
      <c r="L67" s="218"/>
      <c r="M67" s="291"/>
      <c r="N67" s="291"/>
      <c r="O67" s="291"/>
    </row>
    <row r="68" spans="2:15" s="6" customFormat="1" ht="18" customHeight="1" x14ac:dyDescent="0.25">
      <c r="B68" s="223"/>
      <c r="C68" s="224"/>
      <c r="D68" s="224"/>
      <c r="E68" s="224"/>
      <c r="F68" s="224"/>
      <c r="G68" s="218"/>
      <c r="H68" s="218"/>
      <c r="I68" s="218"/>
      <c r="J68" s="218"/>
      <c r="K68" s="218"/>
      <c r="L68" s="218"/>
      <c r="M68" s="291"/>
      <c r="N68" s="291"/>
      <c r="O68" s="291"/>
    </row>
    <row r="69" spans="2:15" ht="18" customHeight="1" x14ac:dyDescent="0.25">
      <c r="B69" s="223"/>
      <c r="C69" s="224"/>
      <c r="D69" s="224"/>
      <c r="E69" s="224"/>
      <c r="F69" s="224"/>
      <c r="G69" s="218"/>
      <c r="H69" s="218"/>
      <c r="I69" s="218"/>
      <c r="J69" s="218"/>
      <c r="K69" s="218"/>
      <c r="L69" s="218"/>
      <c r="M69" s="291"/>
      <c r="N69" s="291"/>
      <c r="O69" s="291"/>
    </row>
    <row r="70" spans="2:15" ht="18" customHeight="1" x14ac:dyDescent="0.25">
      <c r="B70" s="223"/>
      <c r="C70" s="224"/>
      <c r="D70" s="224"/>
      <c r="E70" s="224"/>
      <c r="F70" s="224"/>
      <c r="G70" s="218"/>
      <c r="H70" s="218"/>
      <c r="I70" s="218"/>
      <c r="J70" s="218"/>
      <c r="K70" s="218"/>
      <c r="L70" s="218"/>
      <c r="M70" s="291"/>
      <c r="N70" s="291"/>
      <c r="O70" s="291"/>
    </row>
    <row r="71" spans="2:15" ht="18" customHeight="1" x14ac:dyDescent="0.25">
      <c r="B71" s="223"/>
      <c r="C71" s="224"/>
      <c r="D71" s="224"/>
      <c r="E71" s="224"/>
      <c r="F71" s="224"/>
      <c r="G71" s="218"/>
      <c r="H71" s="218"/>
      <c r="I71" s="218"/>
      <c r="J71" s="218"/>
      <c r="K71" s="218"/>
      <c r="L71" s="218"/>
      <c r="M71" s="291"/>
      <c r="N71" s="291"/>
      <c r="O71" s="291"/>
    </row>
    <row r="72" spans="2:15" ht="18" customHeight="1" x14ac:dyDescent="0.25">
      <c r="B72" s="223"/>
      <c r="C72" s="224"/>
      <c r="D72" s="224"/>
      <c r="E72" s="224"/>
      <c r="F72" s="224"/>
      <c r="G72" s="218"/>
      <c r="H72" s="218"/>
      <c r="I72" s="218"/>
      <c r="J72" s="218"/>
      <c r="K72" s="218"/>
      <c r="L72" s="218"/>
      <c r="M72" s="291"/>
      <c r="N72" s="291"/>
      <c r="O72" s="291"/>
    </row>
    <row r="73" spans="2:15" ht="18" customHeight="1" x14ac:dyDescent="0.25">
      <c r="B73" s="223"/>
      <c r="C73" s="224"/>
      <c r="D73" s="224"/>
      <c r="E73" s="224"/>
      <c r="F73" s="224"/>
      <c r="G73" s="218"/>
      <c r="H73" s="218"/>
      <c r="I73" s="218"/>
      <c r="J73" s="218"/>
      <c r="K73" s="218"/>
      <c r="L73" s="218"/>
      <c r="M73" s="291"/>
      <c r="N73" s="291"/>
      <c r="O73" s="291"/>
    </row>
    <row r="74" spans="2:15" ht="18" customHeight="1" x14ac:dyDescent="0.25">
      <c r="B74" s="223"/>
      <c r="C74" s="224"/>
      <c r="D74" s="224"/>
      <c r="E74" s="224"/>
      <c r="F74" s="224"/>
      <c r="G74" s="218"/>
      <c r="H74" s="218"/>
      <c r="I74" s="218"/>
      <c r="J74" s="218"/>
      <c r="K74" s="218"/>
      <c r="L74" s="218"/>
      <c r="M74" s="291"/>
      <c r="N74" s="291"/>
      <c r="O74" s="291"/>
    </row>
    <row r="75" spans="2:15" ht="18" customHeight="1" x14ac:dyDescent="0.25">
      <c r="B75" s="223"/>
      <c r="C75" s="224"/>
      <c r="D75" s="224"/>
      <c r="E75" s="224"/>
      <c r="F75" s="224"/>
      <c r="G75" s="218"/>
      <c r="H75" s="218"/>
      <c r="I75" s="218"/>
      <c r="J75" s="218"/>
      <c r="K75" s="218"/>
      <c r="L75" s="218"/>
      <c r="M75" s="291"/>
      <c r="N75" s="291"/>
      <c r="O75" s="291"/>
    </row>
    <row r="76" spans="2:15" ht="18" customHeight="1" x14ac:dyDescent="0.25">
      <c r="B76" s="223"/>
      <c r="C76" s="224"/>
      <c r="D76" s="224"/>
      <c r="E76" s="224"/>
      <c r="F76" s="224"/>
      <c r="G76" s="218"/>
      <c r="H76" s="218"/>
      <c r="I76" s="218"/>
      <c r="J76" s="218"/>
      <c r="K76" s="218"/>
      <c r="L76" s="218"/>
      <c r="M76" s="291"/>
      <c r="N76" s="291"/>
      <c r="O76" s="291"/>
    </row>
    <row r="77" spans="2:15" ht="18" customHeight="1" x14ac:dyDescent="0.25">
      <c r="B77" s="223"/>
      <c r="C77" s="224"/>
      <c r="D77" s="224"/>
      <c r="E77" s="224"/>
      <c r="F77" s="224"/>
      <c r="G77" s="218"/>
      <c r="H77" s="218"/>
      <c r="I77" s="218"/>
      <c r="J77" s="218"/>
      <c r="K77" s="218"/>
      <c r="L77" s="218"/>
      <c r="M77" s="291"/>
      <c r="N77" s="291"/>
      <c r="O77" s="291"/>
    </row>
    <row r="78" spans="2:15" ht="18" customHeight="1" x14ac:dyDescent="0.25">
      <c r="B78" s="223"/>
      <c r="C78" s="224"/>
      <c r="D78" s="224"/>
      <c r="E78" s="224"/>
      <c r="F78" s="224"/>
      <c r="G78" s="218"/>
      <c r="H78" s="218"/>
      <c r="I78" s="218"/>
      <c r="J78" s="218"/>
      <c r="K78" s="218"/>
      <c r="L78" s="218"/>
      <c r="M78" s="291"/>
      <c r="N78" s="291"/>
      <c r="O78" s="291"/>
    </row>
    <row r="79" spans="2:15" ht="18" customHeight="1" x14ac:dyDescent="0.25">
      <c r="B79" s="223"/>
      <c r="C79" s="224"/>
      <c r="D79" s="224"/>
      <c r="E79" s="224"/>
      <c r="F79" s="224"/>
      <c r="G79" s="218"/>
      <c r="H79" s="218"/>
      <c r="I79" s="218"/>
      <c r="J79" s="218"/>
      <c r="K79" s="218"/>
      <c r="L79" s="218"/>
      <c r="M79" s="291"/>
      <c r="N79" s="291"/>
      <c r="O79" s="291"/>
    </row>
    <row r="80" spans="2:15" ht="18" customHeight="1" x14ac:dyDescent="0.25">
      <c r="B80" s="223"/>
      <c r="C80" s="224"/>
      <c r="D80" s="224"/>
      <c r="E80" s="224"/>
      <c r="F80" s="224"/>
      <c r="G80" s="218"/>
      <c r="H80" s="218"/>
      <c r="I80" s="218"/>
      <c r="J80" s="218"/>
      <c r="K80" s="218"/>
      <c r="L80" s="218"/>
      <c r="M80" s="291"/>
      <c r="N80" s="291"/>
      <c r="O80" s="291"/>
    </row>
    <row r="81" spans="2:15" ht="18" customHeight="1" x14ac:dyDescent="0.25">
      <c r="B81" s="223"/>
      <c r="C81" s="224"/>
      <c r="D81" s="224"/>
      <c r="E81" s="224"/>
      <c r="F81" s="224"/>
      <c r="G81" s="218"/>
      <c r="H81" s="218"/>
      <c r="I81" s="218"/>
      <c r="J81" s="218"/>
      <c r="K81" s="218"/>
      <c r="L81" s="218"/>
      <c r="M81" s="291"/>
      <c r="N81" s="291"/>
      <c r="O81" s="291"/>
    </row>
    <row r="82" spans="2:15" ht="18" customHeight="1" x14ac:dyDescent="0.25">
      <c r="B82" s="223"/>
      <c r="C82" s="224"/>
      <c r="D82" s="224"/>
      <c r="E82" s="224"/>
      <c r="F82" s="224"/>
      <c r="G82" s="218"/>
      <c r="H82" s="218"/>
      <c r="I82" s="218"/>
      <c r="J82" s="218"/>
      <c r="K82" s="218"/>
      <c r="L82" s="218"/>
      <c r="M82" s="291"/>
      <c r="N82" s="291"/>
      <c r="O82" s="291"/>
    </row>
    <row r="83" spans="2:15" ht="18" customHeight="1" x14ac:dyDescent="0.25">
      <c r="B83" s="223"/>
      <c r="C83" s="224"/>
      <c r="D83" s="224"/>
      <c r="E83" s="224"/>
      <c r="F83" s="224"/>
      <c r="G83" s="218"/>
      <c r="H83" s="218"/>
      <c r="I83" s="218"/>
      <c r="J83" s="218"/>
      <c r="K83" s="218"/>
      <c r="L83" s="218"/>
      <c r="M83" s="291"/>
      <c r="N83" s="291"/>
      <c r="O83" s="291"/>
    </row>
    <row r="84" spans="2:15" ht="18" customHeight="1" x14ac:dyDescent="0.25">
      <c r="B84" s="223"/>
      <c r="C84" s="224"/>
      <c r="D84" s="224"/>
      <c r="E84" s="224"/>
      <c r="F84" s="224"/>
      <c r="G84" s="218"/>
      <c r="H84" s="218"/>
      <c r="I84" s="218"/>
      <c r="J84" s="218"/>
      <c r="K84" s="218"/>
      <c r="L84" s="218"/>
      <c r="M84" s="291"/>
      <c r="N84" s="291"/>
      <c r="O84" s="291"/>
    </row>
    <row r="85" spans="2:15" ht="18" customHeight="1" x14ac:dyDescent="0.25">
      <c r="B85" s="223"/>
      <c r="C85" s="224"/>
      <c r="D85" s="224"/>
      <c r="E85" s="224"/>
      <c r="F85" s="224"/>
      <c r="G85" s="218"/>
      <c r="H85" s="218"/>
      <c r="I85" s="218"/>
      <c r="J85" s="218"/>
      <c r="K85" s="218"/>
      <c r="L85" s="218"/>
      <c r="M85" s="291"/>
      <c r="N85" s="291"/>
      <c r="O85" s="291"/>
    </row>
    <row r="86" spans="2:15" ht="18" customHeight="1" x14ac:dyDescent="0.25">
      <c r="B86" s="223"/>
      <c r="C86" s="224"/>
      <c r="D86" s="224"/>
      <c r="E86" s="224"/>
      <c r="F86" s="224"/>
      <c r="G86" s="218"/>
      <c r="H86" s="218"/>
      <c r="I86" s="218"/>
      <c r="J86" s="218"/>
      <c r="K86" s="218"/>
      <c r="L86" s="218"/>
      <c r="M86" s="291"/>
      <c r="N86" s="291"/>
      <c r="O86" s="291"/>
    </row>
    <row r="87" spans="2:15" ht="18" customHeight="1" x14ac:dyDescent="0.25">
      <c r="B87" s="223"/>
      <c r="C87" s="224"/>
      <c r="D87" s="224"/>
      <c r="E87" s="224"/>
      <c r="F87" s="224"/>
      <c r="G87" s="218"/>
      <c r="H87" s="218"/>
      <c r="I87" s="218"/>
      <c r="J87" s="218"/>
      <c r="K87" s="218"/>
      <c r="L87" s="218"/>
      <c r="M87" s="291"/>
      <c r="N87" s="291"/>
      <c r="O87" s="291"/>
    </row>
    <row r="88" spans="2:15" x14ac:dyDescent="0.25">
      <c r="O88" s="203">
        <v>3</v>
      </c>
    </row>
    <row r="104" spans="10:14" s="6" customFormat="1" ht="12.75" x14ac:dyDescent="0.25">
      <c r="M104" s="19"/>
      <c r="N104" s="19"/>
    </row>
    <row r="108" spans="10:14" x14ac:dyDescent="0.25">
      <c r="J108" s="6"/>
    </row>
  </sheetData>
  <sheetProtection sheet="1" formatCells="0" formatColumns="0" formatRows="0"/>
  <mergeCells count="34">
    <mergeCell ref="H36:I36"/>
    <mergeCell ref="K36:L36"/>
    <mergeCell ref="M36:N36"/>
    <mergeCell ref="B33:D33"/>
    <mergeCell ref="G33:H33"/>
    <mergeCell ref="I33:K33"/>
    <mergeCell ref="N33:O33"/>
    <mergeCell ref="B34:D34"/>
    <mergeCell ref="I34:K34"/>
    <mergeCell ref="E28:F28"/>
    <mergeCell ref="L28:M28"/>
    <mergeCell ref="E29:F29"/>
    <mergeCell ref="L29:M29"/>
    <mergeCell ref="E30:F30"/>
    <mergeCell ref="L30:M30"/>
    <mergeCell ref="E19:F19"/>
    <mergeCell ref="L19:M19"/>
    <mergeCell ref="K23:L23"/>
    <mergeCell ref="E26:F26"/>
    <mergeCell ref="L26:M26"/>
    <mergeCell ref="E27:F27"/>
    <mergeCell ref="L27:M27"/>
    <mergeCell ref="E16:F16"/>
    <mergeCell ref="L16:M16"/>
    <mergeCell ref="E17:F17"/>
    <mergeCell ref="L17:M17"/>
    <mergeCell ref="E18:F18"/>
    <mergeCell ref="L18:M18"/>
    <mergeCell ref="B6:D6"/>
    <mergeCell ref="B8:D8"/>
    <mergeCell ref="M8:N8"/>
    <mergeCell ref="K12:L12"/>
    <mergeCell ref="E15:F15"/>
    <mergeCell ref="L15:M15"/>
  </mergeCells>
  <conditionalFormatting sqref="E33:E34">
    <cfRule type="containsErrors" dxfId="6" priority="6">
      <formula>ISERROR(E33)</formula>
    </cfRule>
  </conditionalFormatting>
  <conditionalFormatting sqref="G16:G20">
    <cfRule type="containsErrors" dxfId="5" priority="2">
      <formula>ISERROR(G16)</formula>
    </cfRule>
  </conditionalFormatting>
  <conditionalFormatting sqref="G27:G30">
    <cfRule type="containsErrors" dxfId="4" priority="5">
      <formula>ISERROR(G27)</formula>
    </cfRule>
  </conditionalFormatting>
  <conditionalFormatting sqref="L33:L34">
    <cfRule type="containsErrors" dxfId="3" priority="4">
      <formula>ISERROR(L33)</formula>
    </cfRule>
  </conditionalFormatting>
  <conditionalFormatting sqref="N16:N20">
    <cfRule type="containsErrors" dxfId="2" priority="1">
      <formula>ISERROR(N16)</formula>
    </cfRule>
  </conditionalFormatting>
  <conditionalFormatting sqref="N27:N30">
    <cfRule type="containsErrors" dxfId="1" priority="3">
      <formula>ISERROR(N27)</formula>
    </cfRule>
  </conditionalFormatting>
  <conditionalFormatting sqref="T35">
    <cfRule type="containsErrors" dxfId="0" priority="7">
      <formula>ISERROR(T35)</formula>
    </cfRule>
  </conditionalFormatting>
  <dataValidations count="4">
    <dataValidation type="list" allowBlank="1" showInputMessage="1" showErrorMessage="1" sqref="B8:D8" xr:uid="{040BC7CD-262E-432C-A5CF-833211B59842}">
      <formula1>"WA-AIMS Measurer 2 [Grade A]:,WA-AIMS Measurer 2 [Grade B]:,Local Measurer [Grade C]:"</formula1>
    </dataValidation>
    <dataValidation type="list" allowBlank="1" showInputMessage="1" showErrorMessage="1" sqref="B6:D6" xr:uid="{8C6B41B4-66E1-4A17-A9CA-B07F1D2A461E}">
      <formula1>"WA-AIMS Measurer 1 [Grade A]:,WA-AIMS Measurer 1 [Grade B]:"</formula1>
    </dataValidation>
    <dataValidation type="list" allowBlank="1" showInputMessage="1" showErrorMessage="1" sqref="K12 K23" xr:uid="{EDD381A6-A45F-46A4-9A6E-9C99DEDA0F12}">
      <formula1>"steel tape,electro-optic"</formula1>
    </dataValidation>
    <dataValidation type="list" allowBlank="1" showErrorMessage="1" error="Value A, H or D as capital letter" sqref="M33 F33" xr:uid="{0FEA8EF8-E614-40E7-AEE5-FE8893009103}">
      <formula1>"a,h,d"</formula1>
    </dataValidation>
  </dataValidations>
  <pageMargins left="0.78740157480314965" right="0.19685039370078741" top="0.39370078740157483" bottom="0.19685039370078741" header="0" footer="0.19685039370078741"/>
  <pageSetup paperSize="9" scale="57" fitToHeight="0" orientation="portrait" horizontalDpi="1200" verticalDpi="1200" r:id="rId1"/>
  <headerFooter>
    <oddFooter>&amp;C&amp;"Arial Narrow,Standard"Mesurage du course WA • report form 1f-25.2 • © GCRCM • Droits d’auteur réservés!</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12">
    <pageSetUpPr fitToPage="1"/>
  </sheetPr>
  <dimension ref="B1:M97"/>
  <sheetViews>
    <sheetView showZeros="0" zoomScaleNormal="100" zoomScaleSheetLayoutView="100" workbookViewId="0">
      <selection activeCell="B5" sqref="B5"/>
    </sheetView>
  </sheetViews>
  <sheetFormatPr baseColWidth="10" defaultColWidth="11.42578125" defaultRowHeight="16.5" x14ac:dyDescent="0.3"/>
  <cols>
    <col min="1" max="1" width="3" style="1" customWidth="1"/>
    <col min="2" max="4" width="17.5703125" style="1" customWidth="1"/>
    <col min="5" max="5" width="8.28515625" style="1" customWidth="1"/>
    <col min="6" max="6" width="10.28515625" style="1" customWidth="1"/>
    <col min="7" max="7" width="10.85546875" style="1" customWidth="1"/>
    <col min="8" max="8" width="11.42578125" style="1" customWidth="1"/>
    <col min="9" max="9" width="11.7109375" style="1" customWidth="1"/>
    <col min="10" max="10" width="11.7109375" style="2" customWidth="1"/>
    <col min="11" max="12" width="11.7109375" style="13" customWidth="1"/>
    <col min="13" max="13" width="13.140625" style="11" customWidth="1"/>
    <col min="14" max="16384" width="11.42578125" style="1"/>
  </cols>
  <sheetData>
    <row r="1" spans="2:13" ht="22.5" customHeight="1" x14ac:dyDescent="0.3">
      <c r="B1" s="21" t="s">
        <v>2</v>
      </c>
      <c r="C1" s="3"/>
      <c r="D1" s="3"/>
      <c r="E1" s="3"/>
      <c r="F1" s="3"/>
      <c r="G1" s="21" t="s">
        <v>9</v>
      </c>
    </row>
    <row r="2" spans="2:13" ht="6" customHeight="1" x14ac:dyDescent="0.3"/>
    <row r="3" spans="2:13" s="7" customFormat="1" ht="16.5" customHeight="1" x14ac:dyDescent="0.25">
      <c r="B3" s="204" t="s">
        <v>6</v>
      </c>
      <c r="C3" s="205"/>
      <c r="D3" s="205"/>
      <c r="E3" s="199" t="s">
        <v>0</v>
      </c>
      <c r="F3" s="244" t="s">
        <v>37</v>
      </c>
      <c r="G3" s="245"/>
      <c r="H3" s="201" t="s">
        <v>25</v>
      </c>
      <c r="I3" s="244" t="s">
        <v>38</v>
      </c>
      <c r="J3" s="246"/>
      <c r="K3" s="247" t="s">
        <v>95</v>
      </c>
      <c r="L3" s="248"/>
      <c r="M3" s="202" t="s">
        <v>92</v>
      </c>
    </row>
    <row r="4" spans="2:13" s="5" customFormat="1" ht="16.5" customHeight="1" x14ac:dyDescent="0.2">
      <c r="B4" s="193" t="s">
        <v>26</v>
      </c>
      <c r="C4" s="74"/>
      <c r="D4" s="206"/>
      <c r="E4" s="48"/>
      <c r="F4" s="194" t="s">
        <v>7</v>
      </c>
      <c r="G4" s="195" t="s">
        <v>8</v>
      </c>
      <c r="H4" s="207"/>
      <c r="I4" s="194" t="s">
        <v>29</v>
      </c>
      <c r="J4" s="194" t="s">
        <v>30</v>
      </c>
      <c r="K4" s="197" t="s">
        <v>93</v>
      </c>
      <c r="L4" s="197" t="s">
        <v>94</v>
      </c>
      <c r="M4" s="197" t="s">
        <v>91</v>
      </c>
    </row>
    <row r="5" spans="2:13" s="5" customFormat="1" ht="18" customHeight="1" x14ac:dyDescent="0.2">
      <c r="B5" s="223"/>
      <c r="C5" s="224"/>
      <c r="D5" s="229"/>
      <c r="E5" s="218"/>
      <c r="F5" s="225"/>
      <c r="G5" s="225"/>
      <c r="H5" s="225"/>
      <c r="I5" s="225"/>
      <c r="J5" s="225"/>
      <c r="K5" s="227"/>
      <c r="L5" s="227"/>
      <c r="M5" s="227"/>
    </row>
    <row r="6" spans="2:13" s="5" customFormat="1" ht="18" customHeight="1" x14ac:dyDescent="0.2">
      <c r="B6" s="223"/>
      <c r="C6" s="224"/>
      <c r="D6" s="229"/>
      <c r="E6" s="218"/>
      <c r="F6" s="218"/>
      <c r="G6" s="218"/>
      <c r="H6" s="218"/>
      <c r="I6" s="218"/>
      <c r="J6" s="218"/>
      <c r="K6" s="227"/>
      <c r="L6" s="227"/>
      <c r="M6" s="227"/>
    </row>
    <row r="7" spans="2:13" s="5" customFormat="1" ht="18" customHeight="1" x14ac:dyDescent="0.2">
      <c r="B7" s="223"/>
      <c r="C7" s="224"/>
      <c r="D7" s="229"/>
      <c r="E7" s="218"/>
      <c r="F7" s="218"/>
      <c r="G7" s="218"/>
      <c r="H7" s="218"/>
      <c r="I7" s="218"/>
      <c r="J7" s="218"/>
      <c r="K7" s="227"/>
      <c r="L7" s="227"/>
      <c r="M7" s="227"/>
    </row>
    <row r="8" spans="2:13" s="5" customFormat="1" ht="18" customHeight="1" x14ac:dyDescent="0.2">
      <c r="B8" s="223"/>
      <c r="C8" s="224"/>
      <c r="D8" s="229"/>
      <c r="E8" s="218"/>
      <c r="F8" s="218"/>
      <c r="G8" s="218"/>
      <c r="H8" s="218"/>
      <c r="I8" s="218"/>
      <c r="J8" s="218"/>
      <c r="K8" s="227"/>
      <c r="L8" s="227"/>
      <c r="M8" s="227"/>
    </row>
    <row r="9" spans="2:13" s="5" customFormat="1" ht="18" customHeight="1" x14ac:dyDescent="0.2">
      <c r="B9" s="223"/>
      <c r="C9" s="224"/>
      <c r="D9" s="229"/>
      <c r="E9" s="218"/>
      <c r="F9" s="218"/>
      <c r="G9" s="218"/>
      <c r="H9" s="218"/>
      <c r="I9" s="218"/>
      <c r="J9" s="218"/>
      <c r="K9" s="227"/>
      <c r="L9" s="227"/>
      <c r="M9" s="227"/>
    </row>
    <row r="10" spans="2:13" s="5" customFormat="1" ht="18" customHeight="1" x14ac:dyDescent="0.2">
      <c r="B10" s="223"/>
      <c r="C10" s="224"/>
      <c r="D10" s="229"/>
      <c r="E10" s="218"/>
      <c r="F10" s="218"/>
      <c r="G10" s="218"/>
      <c r="H10" s="218"/>
      <c r="I10" s="218"/>
      <c r="J10" s="218"/>
      <c r="K10" s="227"/>
      <c r="L10" s="227"/>
      <c r="M10" s="227"/>
    </row>
    <row r="11" spans="2:13" s="5" customFormat="1" ht="18" customHeight="1" x14ac:dyDescent="0.2">
      <c r="B11" s="223"/>
      <c r="C11" s="224"/>
      <c r="D11" s="229"/>
      <c r="E11" s="218"/>
      <c r="F11" s="218"/>
      <c r="G11" s="218"/>
      <c r="H11" s="218"/>
      <c r="I11" s="218"/>
      <c r="J11" s="218"/>
      <c r="K11" s="227"/>
      <c r="L11" s="227"/>
      <c r="M11" s="227"/>
    </row>
    <row r="12" spans="2:13" s="5" customFormat="1" ht="18" customHeight="1" x14ac:dyDescent="0.2">
      <c r="B12" s="223"/>
      <c r="C12" s="224"/>
      <c r="D12" s="229"/>
      <c r="E12" s="218"/>
      <c r="F12" s="218"/>
      <c r="G12" s="218"/>
      <c r="H12" s="218"/>
      <c r="I12" s="218"/>
      <c r="J12" s="218"/>
      <c r="K12" s="227"/>
      <c r="L12" s="227"/>
      <c r="M12" s="227"/>
    </row>
    <row r="13" spans="2:13" s="5" customFormat="1" ht="18" customHeight="1" x14ac:dyDescent="0.2">
      <c r="B13" s="230"/>
      <c r="C13" s="224"/>
      <c r="D13" s="229"/>
      <c r="E13" s="218"/>
      <c r="F13" s="218"/>
      <c r="G13" s="218"/>
      <c r="H13" s="218"/>
      <c r="I13" s="218"/>
      <c r="J13" s="218"/>
      <c r="K13" s="227"/>
      <c r="L13" s="227"/>
      <c r="M13" s="227"/>
    </row>
    <row r="14" spans="2:13" s="5" customFormat="1" ht="18" customHeight="1" x14ac:dyDescent="0.2">
      <c r="B14" s="223"/>
      <c r="C14" s="224"/>
      <c r="D14" s="229"/>
      <c r="E14" s="218"/>
      <c r="F14" s="218"/>
      <c r="G14" s="218"/>
      <c r="H14" s="218"/>
      <c r="I14" s="218"/>
      <c r="J14" s="218"/>
      <c r="K14" s="227"/>
      <c r="L14" s="227"/>
      <c r="M14" s="227"/>
    </row>
    <row r="15" spans="2:13" s="5" customFormat="1" ht="18" customHeight="1" x14ac:dyDescent="0.2">
      <c r="B15" s="223"/>
      <c r="C15" s="224"/>
      <c r="D15" s="229"/>
      <c r="E15" s="218"/>
      <c r="F15" s="218"/>
      <c r="G15" s="218"/>
      <c r="H15" s="218"/>
      <c r="I15" s="218"/>
      <c r="J15" s="218"/>
      <c r="K15" s="227"/>
      <c r="L15" s="227"/>
      <c r="M15" s="227"/>
    </row>
    <row r="16" spans="2:13" s="5" customFormat="1" ht="18" customHeight="1" x14ac:dyDescent="0.2">
      <c r="B16" s="223"/>
      <c r="C16" s="224"/>
      <c r="D16" s="229"/>
      <c r="E16" s="218"/>
      <c r="F16" s="218"/>
      <c r="G16" s="218"/>
      <c r="H16" s="218"/>
      <c r="I16" s="218"/>
      <c r="J16" s="218"/>
      <c r="K16" s="227"/>
      <c r="L16" s="227"/>
      <c r="M16" s="227"/>
    </row>
    <row r="17" spans="2:13" s="5" customFormat="1" ht="18" customHeight="1" x14ac:dyDescent="0.2">
      <c r="B17" s="223"/>
      <c r="C17" s="224"/>
      <c r="D17" s="229"/>
      <c r="E17" s="218"/>
      <c r="F17" s="218"/>
      <c r="G17" s="218"/>
      <c r="H17" s="218"/>
      <c r="I17" s="218"/>
      <c r="J17" s="218"/>
      <c r="K17" s="227"/>
      <c r="L17" s="227"/>
      <c r="M17" s="227"/>
    </row>
    <row r="18" spans="2:13" s="5" customFormat="1" ht="18" customHeight="1" x14ac:dyDescent="0.2">
      <c r="B18" s="223"/>
      <c r="C18" s="224"/>
      <c r="D18" s="229"/>
      <c r="E18" s="218"/>
      <c r="F18" s="218"/>
      <c r="G18" s="218"/>
      <c r="H18" s="218"/>
      <c r="I18" s="218"/>
      <c r="J18" s="218"/>
      <c r="K18" s="227"/>
      <c r="L18" s="227"/>
      <c r="M18" s="227"/>
    </row>
    <row r="19" spans="2:13" s="5" customFormat="1" ht="18" customHeight="1" x14ac:dyDescent="0.2">
      <c r="B19" s="223"/>
      <c r="C19" s="224"/>
      <c r="D19" s="229"/>
      <c r="E19" s="218"/>
      <c r="F19" s="218"/>
      <c r="G19" s="218"/>
      <c r="H19" s="218"/>
      <c r="I19" s="218"/>
      <c r="J19" s="218"/>
      <c r="K19" s="227"/>
      <c r="L19" s="227"/>
      <c r="M19" s="227"/>
    </row>
    <row r="20" spans="2:13" s="5" customFormat="1" ht="18" customHeight="1" x14ac:dyDescent="0.2">
      <c r="B20" s="223"/>
      <c r="C20" s="224"/>
      <c r="D20" s="229"/>
      <c r="E20" s="218"/>
      <c r="F20" s="218"/>
      <c r="G20" s="218"/>
      <c r="H20" s="218"/>
      <c r="I20" s="218"/>
      <c r="J20" s="218"/>
      <c r="K20" s="227"/>
      <c r="L20" s="227"/>
      <c r="M20" s="227"/>
    </row>
    <row r="21" spans="2:13" s="5" customFormat="1" ht="18" customHeight="1" x14ac:dyDescent="0.2">
      <c r="B21" s="223"/>
      <c r="C21" s="224"/>
      <c r="D21" s="229"/>
      <c r="E21" s="218"/>
      <c r="F21" s="228"/>
      <c r="G21" s="218"/>
      <c r="H21" s="218"/>
      <c r="I21" s="218"/>
      <c r="J21" s="218"/>
      <c r="K21" s="227"/>
      <c r="L21" s="227"/>
      <c r="M21" s="227"/>
    </row>
    <row r="22" spans="2:13" s="5" customFormat="1" ht="18" customHeight="1" x14ac:dyDescent="0.2">
      <c r="B22" s="223"/>
      <c r="C22" s="224"/>
      <c r="D22" s="229"/>
      <c r="E22" s="218"/>
      <c r="F22" s="218"/>
      <c r="G22" s="218"/>
      <c r="H22" s="218"/>
      <c r="I22" s="218"/>
      <c r="J22" s="218"/>
      <c r="K22" s="227"/>
      <c r="L22" s="227"/>
      <c r="M22" s="227"/>
    </row>
    <row r="23" spans="2:13" s="5" customFormat="1" ht="18" customHeight="1" x14ac:dyDescent="0.2">
      <c r="B23" s="223"/>
      <c r="C23" s="224"/>
      <c r="D23" s="229"/>
      <c r="E23" s="218"/>
      <c r="F23" s="218"/>
      <c r="G23" s="218"/>
      <c r="H23" s="218"/>
      <c r="I23" s="218"/>
      <c r="J23" s="218"/>
      <c r="K23" s="227"/>
      <c r="L23" s="227"/>
      <c r="M23" s="227"/>
    </row>
    <row r="24" spans="2:13" s="5" customFormat="1" ht="18" customHeight="1" x14ac:dyDescent="0.2">
      <c r="B24" s="223"/>
      <c r="C24" s="224"/>
      <c r="D24" s="229"/>
      <c r="E24" s="218"/>
      <c r="F24" s="218"/>
      <c r="G24" s="218"/>
      <c r="H24" s="218"/>
      <c r="I24" s="218"/>
      <c r="J24" s="218"/>
      <c r="K24" s="227"/>
      <c r="L24" s="227"/>
      <c r="M24" s="227"/>
    </row>
    <row r="25" spans="2:13" s="5" customFormat="1" ht="18" customHeight="1" x14ac:dyDescent="0.2">
      <c r="B25" s="223"/>
      <c r="C25" s="224"/>
      <c r="D25" s="229"/>
      <c r="E25" s="218"/>
      <c r="F25" s="218"/>
      <c r="G25" s="218"/>
      <c r="H25" s="218"/>
      <c r="I25" s="218"/>
      <c r="J25" s="218"/>
      <c r="K25" s="227"/>
      <c r="L25" s="227"/>
      <c r="M25" s="227"/>
    </row>
    <row r="26" spans="2:13" s="5" customFormat="1" ht="18" customHeight="1" x14ac:dyDescent="0.2">
      <c r="B26" s="223"/>
      <c r="C26" s="224"/>
      <c r="D26" s="229"/>
      <c r="E26" s="218"/>
      <c r="F26" s="218"/>
      <c r="G26" s="218"/>
      <c r="H26" s="218"/>
      <c r="I26" s="218"/>
      <c r="J26" s="218"/>
      <c r="K26" s="227"/>
      <c r="L26" s="227"/>
      <c r="M26" s="227"/>
    </row>
    <row r="27" spans="2:13" s="5" customFormat="1" ht="18" customHeight="1" x14ac:dyDescent="0.2">
      <c r="B27" s="223"/>
      <c r="C27" s="224"/>
      <c r="D27" s="229"/>
      <c r="E27" s="218"/>
      <c r="F27" s="218"/>
      <c r="G27" s="218"/>
      <c r="H27" s="218"/>
      <c r="I27" s="218"/>
      <c r="J27" s="218"/>
      <c r="K27" s="227"/>
      <c r="L27" s="227"/>
      <c r="M27" s="227"/>
    </row>
    <row r="28" spans="2:13" s="5" customFormat="1" ht="18" customHeight="1" x14ac:dyDescent="0.2">
      <c r="B28" s="223"/>
      <c r="C28" s="224"/>
      <c r="D28" s="229"/>
      <c r="E28" s="218"/>
      <c r="F28" s="228"/>
      <c r="G28" s="218"/>
      <c r="H28" s="218"/>
      <c r="I28" s="218"/>
      <c r="J28" s="218"/>
      <c r="K28" s="227"/>
      <c r="L28" s="227"/>
      <c r="M28" s="227"/>
    </row>
    <row r="29" spans="2:13" s="5" customFormat="1" ht="18" customHeight="1" x14ac:dyDescent="0.2">
      <c r="B29" s="223"/>
      <c r="C29" s="224"/>
      <c r="D29" s="229"/>
      <c r="E29" s="218"/>
      <c r="F29" s="218"/>
      <c r="G29" s="218"/>
      <c r="H29" s="218"/>
      <c r="I29" s="218"/>
      <c r="J29" s="218"/>
      <c r="K29" s="227"/>
      <c r="L29" s="227"/>
      <c r="M29" s="227"/>
    </row>
    <row r="30" spans="2:13" s="5" customFormat="1" ht="18" customHeight="1" x14ac:dyDescent="0.2">
      <c r="B30" s="223"/>
      <c r="C30" s="224"/>
      <c r="D30" s="229"/>
      <c r="E30" s="218"/>
      <c r="F30" s="218"/>
      <c r="G30" s="218"/>
      <c r="H30" s="218"/>
      <c r="I30" s="218"/>
      <c r="J30" s="218"/>
      <c r="K30" s="227"/>
      <c r="L30" s="227"/>
      <c r="M30" s="227"/>
    </row>
    <row r="31" spans="2:13" s="5" customFormat="1" ht="18" customHeight="1" x14ac:dyDescent="0.2">
      <c r="B31" s="223"/>
      <c r="C31" s="224"/>
      <c r="D31" s="229"/>
      <c r="E31" s="218"/>
      <c r="F31" s="218"/>
      <c r="G31" s="218"/>
      <c r="H31" s="218"/>
      <c r="I31" s="218"/>
      <c r="J31" s="218"/>
      <c r="K31" s="227"/>
      <c r="L31" s="227"/>
      <c r="M31" s="227"/>
    </row>
    <row r="32" spans="2:13" s="5" customFormat="1" ht="18" customHeight="1" x14ac:dyDescent="0.2">
      <c r="B32" s="223"/>
      <c r="C32" s="224"/>
      <c r="D32" s="229"/>
      <c r="E32" s="218"/>
      <c r="F32" s="218"/>
      <c r="G32" s="218"/>
      <c r="H32" s="218"/>
      <c r="I32" s="218"/>
      <c r="J32" s="218"/>
      <c r="K32" s="227"/>
      <c r="L32" s="227"/>
      <c r="M32" s="227"/>
    </row>
    <row r="33" spans="2:13" s="5" customFormat="1" ht="18" customHeight="1" x14ac:dyDescent="0.2">
      <c r="B33" s="223"/>
      <c r="C33" s="224"/>
      <c r="D33" s="229"/>
      <c r="E33" s="218"/>
      <c r="F33" s="218"/>
      <c r="G33" s="218"/>
      <c r="H33" s="218"/>
      <c r="I33" s="228"/>
      <c r="J33" s="218"/>
      <c r="K33" s="227"/>
      <c r="L33" s="227"/>
      <c r="M33" s="227"/>
    </row>
    <row r="34" spans="2:13" s="5" customFormat="1" ht="18" customHeight="1" x14ac:dyDescent="0.2">
      <c r="B34" s="230"/>
      <c r="C34" s="224"/>
      <c r="D34" s="229"/>
      <c r="E34" s="218"/>
      <c r="F34" s="228"/>
      <c r="G34" s="218"/>
      <c r="H34" s="218"/>
      <c r="I34" s="218"/>
      <c r="J34" s="218"/>
      <c r="K34" s="227"/>
      <c r="L34" s="227"/>
      <c r="M34" s="227"/>
    </row>
    <row r="35" spans="2:13" s="5" customFormat="1" ht="18" customHeight="1" x14ac:dyDescent="0.2">
      <c r="B35" s="223"/>
      <c r="C35" s="224"/>
      <c r="D35" s="229"/>
      <c r="E35" s="218"/>
      <c r="F35" s="218"/>
      <c r="G35" s="218"/>
      <c r="H35" s="218"/>
      <c r="I35" s="218"/>
      <c r="J35" s="218"/>
      <c r="K35" s="227"/>
      <c r="L35" s="227"/>
      <c r="M35" s="227"/>
    </row>
    <row r="36" spans="2:13" s="5" customFormat="1" ht="18" customHeight="1" x14ac:dyDescent="0.2">
      <c r="B36" s="223"/>
      <c r="C36" s="224"/>
      <c r="D36" s="229"/>
      <c r="E36" s="218"/>
      <c r="F36" s="218"/>
      <c r="G36" s="218"/>
      <c r="H36" s="218"/>
      <c r="I36" s="218"/>
      <c r="J36" s="218"/>
      <c r="K36" s="227"/>
      <c r="L36" s="227"/>
      <c r="M36" s="227"/>
    </row>
    <row r="37" spans="2:13" s="5" customFormat="1" ht="18" customHeight="1" x14ac:dyDescent="0.2">
      <c r="B37" s="223"/>
      <c r="C37" s="224"/>
      <c r="D37" s="229"/>
      <c r="E37" s="218"/>
      <c r="F37" s="218"/>
      <c r="G37" s="218"/>
      <c r="H37" s="218"/>
      <c r="I37" s="218"/>
      <c r="J37" s="218"/>
      <c r="K37" s="227"/>
      <c r="L37" s="227"/>
      <c r="M37" s="227"/>
    </row>
    <row r="38" spans="2:13" s="5" customFormat="1" ht="18" customHeight="1" x14ac:dyDescent="0.2">
      <c r="B38" s="223"/>
      <c r="C38" s="224"/>
      <c r="D38" s="229"/>
      <c r="E38" s="218"/>
      <c r="F38" s="228"/>
      <c r="G38" s="218"/>
      <c r="H38" s="218"/>
      <c r="I38" s="218"/>
      <c r="J38" s="218"/>
      <c r="K38" s="227"/>
      <c r="L38" s="227"/>
      <c r="M38" s="227"/>
    </row>
    <row r="39" spans="2:13" s="5" customFormat="1" ht="18" customHeight="1" x14ac:dyDescent="0.2">
      <c r="B39" s="223"/>
      <c r="C39" s="224"/>
      <c r="D39" s="229"/>
      <c r="E39" s="218"/>
      <c r="F39" s="218"/>
      <c r="G39" s="218"/>
      <c r="H39" s="218"/>
      <c r="I39" s="218"/>
      <c r="J39" s="218"/>
      <c r="K39" s="227"/>
      <c r="L39" s="227"/>
      <c r="M39" s="227"/>
    </row>
    <row r="40" spans="2:13" s="5" customFormat="1" ht="18" customHeight="1" x14ac:dyDescent="0.2">
      <c r="B40" s="223"/>
      <c r="C40" s="224"/>
      <c r="D40" s="229"/>
      <c r="E40" s="218"/>
      <c r="F40" s="218"/>
      <c r="G40" s="218"/>
      <c r="H40" s="218"/>
      <c r="I40" s="218"/>
      <c r="J40" s="218"/>
      <c r="K40" s="227"/>
      <c r="L40" s="227"/>
      <c r="M40" s="227"/>
    </row>
    <row r="41" spans="2:13" s="5" customFormat="1" ht="18" customHeight="1" x14ac:dyDescent="0.2">
      <c r="B41" s="223"/>
      <c r="C41" s="224"/>
      <c r="D41" s="229"/>
      <c r="E41" s="218"/>
      <c r="F41" s="218"/>
      <c r="G41" s="218"/>
      <c r="H41" s="218"/>
      <c r="I41" s="218"/>
      <c r="J41" s="218"/>
      <c r="K41" s="227"/>
      <c r="L41" s="227"/>
      <c r="M41" s="227"/>
    </row>
    <row r="42" spans="2:13" s="5" customFormat="1" ht="18" customHeight="1" x14ac:dyDescent="0.2">
      <c r="B42" s="223"/>
      <c r="C42" s="224"/>
      <c r="D42" s="229"/>
      <c r="E42" s="218"/>
      <c r="F42" s="218"/>
      <c r="G42" s="218"/>
      <c r="H42" s="218"/>
      <c r="I42" s="218"/>
      <c r="J42" s="218"/>
      <c r="K42" s="227"/>
      <c r="L42" s="227"/>
      <c r="M42" s="227"/>
    </row>
    <row r="43" spans="2:13" s="5" customFormat="1" ht="18" customHeight="1" x14ac:dyDescent="0.2">
      <c r="B43" s="223"/>
      <c r="C43" s="224"/>
      <c r="D43" s="229"/>
      <c r="E43" s="218"/>
      <c r="F43" s="218"/>
      <c r="G43" s="218"/>
      <c r="H43" s="218"/>
      <c r="I43" s="228"/>
      <c r="J43" s="218"/>
      <c r="K43" s="227"/>
      <c r="L43" s="227"/>
      <c r="M43" s="227"/>
    </row>
    <row r="44" spans="2:13" s="5" customFormat="1" ht="18" customHeight="1" x14ac:dyDescent="0.2">
      <c r="B44" s="230"/>
      <c r="C44" s="224"/>
      <c r="D44" s="229"/>
      <c r="E44" s="218"/>
      <c r="F44" s="228"/>
      <c r="G44" s="218"/>
      <c r="H44" s="218"/>
      <c r="I44" s="218"/>
      <c r="J44" s="218"/>
      <c r="K44" s="227"/>
      <c r="L44" s="227"/>
      <c r="M44" s="227"/>
    </row>
    <row r="45" spans="2:13" s="5" customFormat="1" ht="18" customHeight="1" x14ac:dyDescent="0.2">
      <c r="B45" s="223"/>
      <c r="C45" s="224"/>
      <c r="D45" s="229"/>
      <c r="E45" s="218"/>
      <c r="F45" s="218"/>
      <c r="G45" s="218"/>
      <c r="H45" s="218"/>
      <c r="I45" s="218"/>
      <c r="J45" s="218"/>
      <c r="K45" s="227"/>
      <c r="L45" s="227"/>
      <c r="M45" s="227"/>
    </row>
    <row r="46" spans="2:13" s="5" customFormat="1" ht="18" customHeight="1" x14ac:dyDescent="0.2">
      <c r="B46" s="223"/>
      <c r="C46" s="224"/>
      <c r="D46" s="229"/>
      <c r="E46" s="218"/>
      <c r="F46" s="218"/>
      <c r="G46" s="218"/>
      <c r="H46" s="218"/>
      <c r="I46" s="218"/>
      <c r="J46" s="218"/>
      <c r="K46" s="227"/>
      <c r="L46" s="227"/>
      <c r="M46" s="227"/>
    </row>
    <row r="47" spans="2:13" s="5" customFormat="1" ht="18" customHeight="1" x14ac:dyDescent="0.2">
      <c r="B47" s="223"/>
      <c r="C47" s="224"/>
      <c r="D47" s="229"/>
      <c r="E47" s="218"/>
      <c r="F47" s="218"/>
      <c r="G47" s="218"/>
      <c r="H47" s="218"/>
      <c r="I47" s="218"/>
      <c r="J47" s="218"/>
      <c r="K47" s="227"/>
      <c r="L47" s="227"/>
      <c r="M47" s="227"/>
    </row>
    <row r="48" spans="2:13" s="5" customFormat="1" ht="18" customHeight="1" x14ac:dyDescent="0.2">
      <c r="B48" s="223"/>
      <c r="C48" s="224"/>
      <c r="D48" s="229"/>
      <c r="E48" s="218"/>
      <c r="F48" s="228"/>
      <c r="G48" s="218"/>
      <c r="H48" s="218"/>
      <c r="I48" s="218"/>
      <c r="J48" s="218"/>
      <c r="K48" s="227"/>
      <c r="L48" s="227"/>
      <c r="M48" s="227"/>
    </row>
    <row r="49" spans="2:13" s="5" customFormat="1" ht="18" customHeight="1" x14ac:dyDescent="0.2">
      <c r="B49" s="223"/>
      <c r="C49" s="224"/>
      <c r="D49" s="229"/>
      <c r="E49" s="218"/>
      <c r="F49" s="218"/>
      <c r="G49" s="218"/>
      <c r="H49" s="218"/>
      <c r="I49" s="218"/>
      <c r="J49" s="218"/>
      <c r="K49" s="227"/>
      <c r="L49" s="227"/>
      <c r="M49" s="227"/>
    </row>
    <row r="50" spans="2:13" s="5" customFormat="1" ht="18" customHeight="1" x14ac:dyDescent="0.2">
      <c r="B50" s="223"/>
      <c r="C50" s="224"/>
      <c r="D50" s="229"/>
      <c r="E50" s="218"/>
      <c r="F50" s="218"/>
      <c r="G50" s="218"/>
      <c r="H50" s="218"/>
      <c r="I50" s="218"/>
      <c r="J50" s="218"/>
      <c r="K50" s="227"/>
      <c r="L50" s="227"/>
      <c r="M50" s="227"/>
    </row>
    <row r="51" spans="2:13" s="5" customFormat="1" ht="18" customHeight="1" x14ac:dyDescent="0.2">
      <c r="B51" s="223"/>
      <c r="C51" s="224"/>
      <c r="D51" s="229"/>
      <c r="E51" s="218"/>
      <c r="F51" s="218"/>
      <c r="G51" s="218"/>
      <c r="H51" s="218"/>
      <c r="I51" s="218"/>
      <c r="J51" s="218"/>
      <c r="K51" s="227"/>
      <c r="L51" s="227"/>
      <c r="M51" s="227"/>
    </row>
    <row r="52" spans="2:13" s="5" customFormat="1" ht="18" customHeight="1" x14ac:dyDescent="0.2">
      <c r="B52" s="223"/>
      <c r="C52" s="224"/>
      <c r="D52" s="229"/>
      <c r="E52" s="218"/>
      <c r="F52" s="218"/>
      <c r="G52" s="218"/>
      <c r="H52" s="218"/>
      <c r="I52" s="218"/>
      <c r="J52" s="218"/>
      <c r="K52" s="227"/>
      <c r="L52" s="227"/>
      <c r="M52" s="227"/>
    </row>
    <row r="53" spans="2:13" s="5" customFormat="1" ht="18" customHeight="1" x14ac:dyDescent="0.2">
      <c r="B53" s="223"/>
      <c r="C53" s="224"/>
      <c r="D53" s="229"/>
      <c r="E53" s="218"/>
      <c r="F53" s="218"/>
      <c r="G53" s="218"/>
      <c r="H53" s="218"/>
      <c r="I53" s="218"/>
      <c r="J53" s="218"/>
      <c r="K53" s="227"/>
      <c r="L53" s="227"/>
      <c r="M53" s="227"/>
    </row>
    <row r="54" spans="2:13" s="5" customFormat="1" ht="18" customHeight="1" x14ac:dyDescent="0.2">
      <c r="B54" s="230"/>
      <c r="C54" s="224"/>
      <c r="D54" s="229"/>
      <c r="E54" s="218"/>
      <c r="F54" s="218"/>
      <c r="G54" s="218"/>
      <c r="H54" s="218"/>
      <c r="I54" s="218"/>
      <c r="J54" s="218"/>
      <c r="K54" s="227"/>
      <c r="L54" s="227"/>
      <c r="M54" s="227"/>
    </row>
    <row r="55" spans="2:13" s="5" customFormat="1" ht="18" customHeight="1" x14ac:dyDescent="0.2">
      <c r="B55" s="223"/>
      <c r="C55" s="224"/>
      <c r="D55" s="229"/>
      <c r="E55" s="218"/>
      <c r="F55" s="218"/>
      <c r="G55" s="218"/>
      <c r="H55" s="218"/>
      <c r="I55" s="218"/>
      <c r="J55" s="218"/>
      <c r="K55" s="227"/>
      <c r="L55" s="227"/>
      <c r="M55" s="227"/>
    </row>
    <row r="56" spans="2:13" s="5" customFormat="1" ht="18" customHeight="1" x14ac:dyDescent="0.2">
      <c r="B56" s="223"/>
      <c r="C56" s="224"/>
      <c r="D56" s="229"/>
      <c r="E56" s="218"/>
      <c r="F56" s="218"/>
      <c r="G56" s="218"/>
      <c r="H56" s="218"/>
      <c r="I56" s="218"/>
      <c r="J56" s="218"/>
      <c r="K56" s="227"/>
      <c r="L56" s="227"/>
      <c r="M56" s="227"/>
    </row>
    <row r="57" spans="2:13" s="5" customFormat="1" ht="18" customHeight="1" x14ac:dyDescent="0.2">
      <c r="B57" s="223"/>
      <c r="C57" s="224"/>
      <c r="D57" s="229"/>
      <c r="E57" s="218"/>
      <c r="F57" s="218"/>
      <c r="G57" s="218"/>
      <c r="H57" s="218"/>
      <c r="I57" s="218"/>
      <c r="J57" s="218"/>
      <c r="K57" s="227"/>
      <c r="L57" s="227"/>
      <c r="M57" s="227"/>
    </row>
    <row r="58" spans="2:13" s="5" customFormat="1" ht="18" customHeight="1" x14ac:dyDescent="0.2">
      <c r="B58" s="223"/>
      <c r="C58" s="224"/>
      <c r="D58" s="229"/>
      <c r="E58" s="218"/>
      <c r="F58" s="218"/>
      <c r="G58" s="218"/>
      <c r="H58" s="218"/>
      <c r="I58" s="218"/>
      <c r="J58" s="218"/>
      <c r="K58" s="227"/>
      <c r="L58" s="227"/>
      <c r="M58" s="227"/>
    </row>
    <row r="59" spans="2:13" s="5" customFormat="1" ht="18" customHeight="1" x14ac:dyDescent="0.2">
      <c r="B59" s="223"/>
      <c r="C59" s="224"/>
      <c r="D59" s="229"/>
      <c r="E59" s="218"/>
      <c r="F59" s="218"/>
      <c r="G59" s="218"/>
      <c r="H59" s="218"/>
      <c r="I59" s="218"/>
      <c r="J59" s="218"/>
      <c r="K59" s="227"/>
      <c r="L59" s="227"/>
      <c r="M59" s="227"/>
    </row>
    <row r="60" spans="2:13" s="5" customFormat="1" ht="18" customHeight="1" x14ac:dyDescent="0.2">
      <c r="B60" s="223"/>
      <c r="C60" s="224"/>
      <c r="D60" s="229"/>
      <c r="E60" s="218"/>
      <c r="F60" s="218"/>
      <c r="G60" s="218"/>
      <c r="H60" s="218"/>
      <c r="I60" s="218"/>
      <c r="J60" s="218"/>
      <c r="K60" s="227"/>
      <c r="L60" s="227"/>
      <c r="M60" s="227"/>
    </row>
    <row r="61" spans="2:13" s="5" customFormat="1" ht="18" customHeight="1" x14ac:dyDescent="0.2">
      <c r="B61" s="223"/>
      <c r="C61" s="224"/>
      <c r="D61" s="229"/>
      <c r="E61" s="218"/>
      <c r="F61" s="218"/>
      <c r="G61" s="218"/>
      <c r="H61" s="218"/>
      <c r="I61" s="218"/>
      <c r="J61" s="218"/>
      <c r="K61" s="227"/>
      <c r="L61" s="227"/>
      <c r="M61" s="227"/>
    </row>
    <row r="62" spans="2:13" s="5" customFormat="1" ht="18" customHeight="1" x14ac:dyDescent="0.2">
      <c r="B62" s="223"/>
      <c r="C62" s="224"/>
      <c r="D62" s="229"/>
      <c r="E62" s="218"/>
      <c r="F62" s="218"/>
      <c r="G62" s="218"/>
      <c r="H62" s="218"/>
      <c r="I62" s="218"/>
      <c r="J62" s="218"/>
      <c r="K62" s="227"/>
      <c r="L62" s="227"/>
      <c r="M62" s="227"/>
    </row>
    <row r="63" spans="2:13" s="5" customFormat="1" ht="18" customHeight="1" x14ac:dyDescent="0.2">
      <c r="B63" s="223"/>
      <c r="C63" s="224"/>
      <c r="D63" s="229"/>
      <c r="E63" s="218"/>
      <c r="F63" s="218"/>
      <c r="G63" s="218"/>
      <c r="H63" s="218"/>
      <c r="I63" s="218"/>
      <c r="J63" s="218"/>
      <c r="K63" s="227"/>
      <c r="L63" s="227"/>
      <c r="M63" s="227"/>
    </row>
    <row r="64" spans="2:13" s="5" customFormat="1" ht="18" customHeight="1" x14ac:dyDescent="0.2">
      <c r="B64" s="223"/>
      <c r="C64" s="224"/>
      <c r="D64" s="229"/>
      <c r="E64" s="218"/>
      <c r="F64" s="218"/>
      <c r="G64" s="218"/>
      <c r="H64" s="218"/>
      <c r="I64" s="218"/>
      <c r="J64" s="218"/>
      <c r="K64" s="227"/>
      <c r="L64" s="227"/>
      <c r="M64" s="227"/>
    </row>
    <row r="65" spans="2:13" ht="18" customHeight="1" x14ac:dyDescent="0.3">
      <c r="B65" s="223"/>
      <c r="C65" s="224"/>
      <c r="D65" s="229"/>
      <c r="E65" s="218"/>
      <c r="F65" s="218"/>
      <c r="G65" s="218"/>
      <c r="H65" s="218"/>
      <c r="I65" s="218"/>
      <c r="J65" s="218"/>
      <c r="K65" s="227"/>
      <c r="L65" s="227"/>
      <c r="M65" s="227"/>
    </row>
    <row r="66" spans="2:13" ht="18" customHeight="1" x14ac:dyDescent="0.3">
      <c r="B66" s="223"/>
      <c r="C66" s="224"/>
      <c r="D66" s="229"/>
      <c r="E66" s="218"/>
      <c r="F66" s="218"/>
      <c r="G66" s="218"/>
      <c r="H66" s="218"/>
      <c r="I66" s="218"/>
      <c r="J66" s="218"/>
      <c r="K66" s="227"/>
      <c r="L66" s="227"/>
      <c r="M66" s="227"/>
    </row>
    <row r="67" spans="2:13" ht="18" customHeight="1" x14ac:dyDescent="0.3">
      <c r="B67" s="223"/>
      <c r="C67" s="224"/>
      <c r="D67" s="229"/>
      <c r="E67" s="218"/>
      <c r="F67" s="218"/>
      <c r="G67" s="218"/>
      <c r="H67" s="218"/>
      <c r="I67" s="218"/>
      <c r="J67" s="218"/>
      <c r="K67" s="227"/>
      <c r="L67" s="227"/>
      <c r="M67" s="227"/>
    </row>
    <row r="68" spans="2:13" ht="18" customHeight="1" x14ac:dyDescent="0.3">
      <c r="B68" s="223"/>
      <c r="C68" s="224"/>
      <c r="D68" s="229"/>
      <c r="E68" s="218"/>
      <c r="F68" s="218"/>
      <c r="G68" s="218"/>
      <c r="H68" s="218"/>
      <c r="I68" s="218"/>
      <c r="J68" s="218"/>
      <c r="K68" s="227"/>
      <c r="L68" s="227"/>
      <c r="M68" s="227"/>
    </row>
    <row r="69" spans="2:13" ht="18" customHeight="1" x14ac:dyDescent="0.3">
      <c r="B69" s="223"/>
      <c r="C69" s="224"/>
      <c r="D69" s="229"/>
      <c r="E69" s="218"/>
      <c r="F69" s="218"/>
      <c r="G69" s="218"/>
      <c r="H69" s="218"/>
      <c r="I69" s="218"/>
      <c r="J69" s="218"/>
      <c r="K69" s="227"/>
      <c r="L69" s="227"/>
      <c r="M69" s="227"/>
    </row>
    <row r="70" spans="2:13" ht="18" customHeight="1" x14ac:dyDescent="0.3">
      <c r="B70" s="223"/>
      <c r="C70" s="224"/>
      <c r="D70" s="229"/>
      <c r="E70" s="218"/>
      <c r="F70" s="218"/>
      <c r="G70" s="218"/>
      <c r="H70" s="218"/>
      <c r="I70" s="218"/>
      <c r="J70" s="218"/>
      <c r="K70" s="227"/>
      <c r="L70" s="227"/>
      <c r="M70" s="227"/>
    </row>
    <row r="71" spans="2:13" ht="18" customHeight="1" x14ac:dyDescent="0.3">
      <c r="B71" s="223"/>
      <c r="C71" s="224"/>
      <c r="D71" s="229"/>
      <c r="E71" s="218"/>
      <c r="F71" s="218"/>
      <c r="G71" s="218"/>
      <c r="H71" s="218"/>
      <c r="I71" s="218"/>
      <c r="J71" s="218"/>
      <c r="K71" s="227"/>
      <c r="L71" s="227"/>
      <c r="M71" s="227"/>
    </row>
    <row r="72" spans="2:13" ht="18" customHeight="1" x14ac:dyDescent="0.3">
      <c r="B72" s="223"/>
      <c r="C72" s="224"/>
      <c r="D72" s="229"/>
      <c r="E72" s="218"/>
      <c r="F72" s="218"/>
      <c r="G72" s="218"/>
      <c r="H72" s="218"/>
      <c r="I72" s="218"/>
      <c r="J72" s="218"/>
      <c r="K72" s="227"/>
      <c r="L72" s="227"/>
      <c r="M72" s="227"/>
    </row>
    <row r="73" spans="2:13" ht="18" customHeight="1" x14ac:dyDescent="0.3">
      <c r="B73" s="223"/>
      <c r="C73" s="224"/>
      <c r="D73" s="229"/>
      <c r="E73" s="218"/>
      <c r="F73" s="218"/>
      <c r="G73" s="218"/>
      <c r="H73" s="218"/>
      <c r="I73" s="218"/>
      <c r="J73" s="218"/>
      <c r="K73" s="227"/>
      <c r="L73" s="227"/>
      <c r="M73" s="227"/>
    </row>
    <row r="74" spans="2:13" ht="18" customHeight="1" x14ac:dyDescent="0.3">
      <c r="B74" s="223"/>
      <c r="C74" s="224"/>
      <c r="D74" s="229"/>
      <c r="E74" s="218"/>
      <c r="F74" s="218"/>
      <c r="G74" s="218"/>
      <c r="H74" s="218"/>
      <c r="I74" s="218"/>
      <c r="J74" s="218"/>
      <c r="K74" s="227"/>
      <c r="L74" s="227"/>
      <c r="M74" s="227"/>
    </row>
    <row r="75" spans="2:13" x14ac:dyDescent="0.3">
      <c r="M75" s="38">
        <v>4</v>
      </c>
    </row>
    <row r="93" spans="10:13" s="5" customFormat="1" ht="12.75" x14ac:dyDescent="0.2">
      <c r="J93" s="4"/>
      <c r="K93" s="14"/>
      <c r="L93" s="14"/>
      <c r="M93" s="12"/>
    </row>
    <row r="97" spans="7:7" x14ac:dyDescent="0.3">
      <c r="G97" s="5"/>
    </row>
  </sheetData>
  <sheetProtection sheet="1" formatCells="0" formatColumns="0" formatRows="0"/>
  <mergeCells count="3">
    <mergeCell ref="F3:G3"/>
    <mergeCell ref="I3:J3"/>
    <mergeCell ref="K3:L3"/>
  </mergeCells>
  <pageMargins left="0.78740157480314965" right="0.39370078740157483" top="0.39370078740157483" bottom="0.39370078740157483" header="0" footer="0.19685039370078741"/>
  <pageSetup paperSize="9" scale="59" fitToHeight="0" orientation="portrait" horizontalDpi="1200" verticalDpi="1200" r:id="rId1"/>
  <headerFooter>
    <oddFooter>&amp;C&amp;"Arial Narrow,Standard"Mesurage du course WA • report form 1f-25.2 • © GCRCM • Droits d’auteur réservés!</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FB881-C790-45C0-8BD7-62962603F68A}">
  <sheetPr>
    <pageSetUpPr fitToPage="1"/>
  </sheetPr>
  <dimension ref="B1:M97"/>
  <sheetViews>
    <sheetView showZeros="0" zoomScaleNormal="100" zoomScaleSheetLayoutView="100" workbookViewId="0">
      <selection activeCell="B5" sqref="B5"/>
    </sheetView>
  </sheetViews>
  <sheetFormatPr baseColWidth="10" defaultColWidth="11.42578125" defaultRowHeight="16.5" x14ac:dyDescent="0.3"/>
  <cols>
    <col min="1" max="1" width="3" style="1" customWidth="1"/>
    <col min="2" max="4" width="17.5703125" style="1" customWidth="1"/>
    <col min="5" max="5" width="8.28515625" style="1" customWidth="1"/>
    <col min="6" max="6" width="10.28515625" style="1" customWidth="1"/>
    <col min="7" max="7" width="11.140625" style="1" customWidth="1"/>
    <col min="8" max="8" width="10.85546875" style="1" customWidth="1"/>
    <col min="9" max="9" width="11.7109375" style="1" customWidth="1"/>
    <col min="10" max="10" width="11.7109375" style="2" customWidth="1"/>
    <col min="11" max="12" width="11.7109375" style="13" customWidth="1"/>
    <col min="13" max="13" width="13.140625" style="11" customWidth="1"/>
    <col min="14" max="16384" width="11.42578125" style="1"/>
  </cols>
  <sheetData>
    <row r="1" spans="2:13" ht="22.5" customHeight="1" x14ac:dyDescent="0.3">
      <c r="B1" s="21" t="s">
        <v>2</v>
      </c>
      <c r="C1" s="3"/>
      <c r="D1" s="3"/>
      <c r="E1" s="3"/>
      <c r="F1" s="3"/>
      <c r="G1" s="21" t="s">
        <v>9</v>
      </c>
    </row>
    <row r="2" spans="2:13" ht="6" customHeight="1" x14ac:dyDescent="0.3"/>
    <row r="3" spans="2:13" ht="16.5" customHeight="1" x14ac:dyDescent="0.3">
      <c r="B3" s="204" t="s">
        <v>6</v>
      </c>
      <c r="C3" s="205"/>
      <c r="D3" s="205"/>
      <c r="E3" s="199" t="s">
        <v>0</v>
      </c>
      <c r="F3" s="244" t="s">
        <v>37</v>
      </c>
      <c r="G3" s="245"/>
      <c r="H3" s="201" t="s">
        <v>25</v>
      </c>
      <c r="I3" s="244" t="s">
        <v>38</v>
      </c>
      <c r="J3" s="246"/>
      <c r="K3" s="247" t="s">
        <v>95</v>
      </c>
      <c r="L3" s="248"/>
      <c r="M3" s="202" t="s">
        <v>92</v>
      </c>
    </row>
    <row r="4" spans="2:13" s="208" customFormat="1" ht="16.5" customHeight="1" x14ac:dyDescent="0.2">
      <c r="B4" s="193" t="s">
        <v>26</v>
      </c>
      <c r="C4" s="74"/>
      <c r="D4" s="206"/>
      <c r="E4" s="48"/>
      <c r="F4" s="194" t="s">
        <v>7</v>
      </c>
      <c r="G4" s="195" t="s">
        <v>8</v>
      </c>
      <c r="H4" s="207"/>
      <c r="I4" s="194" t="s">
        <v>29</v>
      </c>
      <c r="J4" s="194" t="s">
        <v>30</v>
      </c>
      <c r="K4" s="197" t="s">
        <v>93</v>
      </c>
      <c r="L4" s="197" t="s">
        <v>94</v>
      </c>
      <c r="M4" s="197" t="s">
        <v>91</v>
      </c>
    </row>
    <row r="5" spans="2:13" s="5" customFormat="1" ht="18" customHeight="1" x14ac:dyDescent="0.2">
      <c r="B5" s="223"/>
      <c r="C5" s="224"/>
      <c r="D5" s="229"/>
      <c r="E5" s="218"/>
      <c r="F5" s="225"/>
      <c r="G5" s="225"/>
      <c r="H5" s="225"/>
      <c r="I5" s="225"/>
      <c r="J5" s="225"/>
      <c r="K5" s="227"/>
      <c r="L5" s="227"/>
      <c r="M5" s="227"/>
    </row>
    <row r="6" spans="2:13" s="5" customFormat="1" ht="18" customHeight="1" x14ac:dyDescent="0.2">
      <c r="B6" s="223"/>
      <c r="C6" s="224"/>
      <c r="D6" s="229"/>
      <c r="E6" s="218"/>
      <c r="F6" s="218"/>
      <c r="G6" s="218"/>
      <c r="H6" s="218"/>
      <c r="I6" s="218"/>
      <c r="J6" s="218"/>
      <c r="K6" s="227"/>
      <c r="L6" s="227"/>
      <c r="M6" s="227"/>
    </row>
    <row r="7" spans="2:13" s="5" customFormat="1" ht="18" customHeight="1" x14ac:dyDescent="0.2">
      <c r="B7" s="223"/>
      <c r="C7" s="224"/>
      <c r="D7" s="229"/>
      <c r="E7" s="218"/>
      <c r="F7" s="218"/>
      <c r="G7" s="218"/>
      <c r="H7" s="218"/>
      <c r="I7" s="218"/>
      <c r="J7" s="218"/>
      <c r="K7" s="227"/>
      <c r="L7" s="227"/>
      <c r="M7" s="227"/>
    </row>
    <row r="8" spans="2:13" s="5" customFormat="1" ht="18" customHeight="1" x14ac:dyDescent="0.2">
      <c r="B8" s="223"/>
      <c r="C8" s="224"/>
      <c r="D8" s="229"/>
      <c r="E8" s="218"/>
      <c r="F8" s="218"/>
      <c r="G8" s="218"/>
      <c r="H8" s="218"/>
      <c r="I8" s="218"/>
      <c r="J8" s="218"/>
      <c r="K8" s="227"/>
      <c r="L8" s="227"/>
      <c r="M8" s="227"/>
    </row>
    <row r="9" spans="2:13" s="5" customFormat="1" ht="18" customHeight="1" x14ac:dyDescent="0.2">
      <c r="B9" s="223"/>
      <c r="C9" s="224"/>
      <c r="D9" s="229"/>
      <c r="E9" s="218"/>
      <c r="F9" s="218"/>
      <c r="G9" s="218"/>
      <c r="H9" s="218"/>
      <c r="I9" s="218"/>
      <c r="J9" s="218"/>
      <c r="K9" s="227"/>
      <c r="L9" s="227"/>
      <c r="M9" s="227"/>
    </row>
    <row r="10" spans="2:13" s="5" customFormat="1" ht="18" customHeight="1" x14ac:dyDescent="0.2">
      <c r="B10" s="223"/>
      <c r="C10" s="224"/>
      <c r="D10" s="229"/>
      <c r="E10" s="218"/>
      <c r="F10" s="218"/>
      <c r="G10" s="218"/>
      <c r="H10" s="218"/>
      <c r="I10" s="218"/>
      <c r="J10" s="218"/>
      <c r="K10" s="227"/>
      <c r="L10" s="227"/>
      <c r="M10" s="227"/>
    </row>
    <row r="11" spans="2:13" s="5" customFormat="1" ht="18" customHeight="1" x14ac:dyDescent="0.2">
      <c r="B11" s="223"/>
      <c r="C11" s="224"/>
      <c r="D11" s="229"/>
      <c r="E11" s="218"/>
      <c r="F11" s="218"/>
      <c r="G11" s="218"/>
      <c r="H11" s="218"/>
      <c r="I11" s="218"/>
      <c r="J11" s="218"/>
      <c r="K11" s="227"/>
      <c r="L11" s="227"/>
      <c r="M11" s="227"/>
    </row>
    <row r="12" spans="2:13" s="5" customFormat="1" ht="18" customHeight="1" x14ac:dyDescent="0.2">
      <c r="B12" s="223"/>
      <c r="C12" s="224"/>
      <c r="D12" s="229"/>
      <c r="E12" s="218"/>
      <c r="F12" s="218"/>
      <c r="G12" s="218"/>
      <c r="H12" s="218"/>
      <c r="I12" s="218"/>
      <c r="J12" s="218"/>
      <c r="K12" s="227"/>
      <c r="L12" s="227"/>
      <c r="M12" s="227"/>
    </row>
    <row r="13" spans="2:13" s="5" customFormat="1" ht="18" customHeight="1" x14ac:dyDescent="0.2">
      <c r="B13" s="230"/>
      <c r="C13" s="224"/>
      <c r="D13" s="229"/>
      <c r="E13" s="218"/>
      <c r="F13" s="218"/>
      <c r="G13" s="218"/>
      <c r="H13" s="218"/>
      <c r="I13" s="218"/>
      <c r="J13" s="218"/>
      <c r="K13" s="227"/>
      <c r="L13" s="227"/>
      <c r="M13" s="227"/>
    </row>
    <row r="14" spans="2:13" s="5" customFormat="1" ht="18" customHeight="1" x14ac:dyDescent="0.2">
      <c r="B14" s="223"/>
      <c r="C14" s="224"/>
      <c r="D14" s="229"/>
      <c r="E14" s="218"/>
      <c r="F14" s="218"/>
      <c r="G14" s="218"/>
      <c r="H14" s="218"/>
      <c r="I14" s="218"/>
      <c r="J14" s="218"/>
      <c r="K14" s="227"/>
      <c r="L14" s="227"/>
      <c r="M14" s="227"/>
    </row>
    <row r="15" spans="2:13" s="5" customFormat="1" ht="18" customHeight="1" x14ac:dyDescent="0.2">
      <c r="B15" s="223"/>
      <c r="C15" s="224"/>
      <c r="D15" s="229"/>
      <c r="E15" s="218"/>
      <c r="F15" s="218"/>
      <c r="G15" s="218"/>
      <c r="H15" s="218"/>
      <c r="I15" s="218"/>
      <c r="J15" s="218"/>
      <c r="K15" s="227"/>
      <c r="L15" s="227"/>
      <c r="M15" s="227"/>
    </row>
    <row r="16" spans="2:13" s="5" customFormat="1" ht="18" customHeight="1" x14ac:dyDescent="0.2">
      <c r="B16" s="223"/>
      <c r="C16" s="224"/>
      <c r="D16" s="229"/>
      <c r="E16" s="218"/>
      <c r="F16" s="218"/>
      <c r="G16" s="218"/>
      <c r="H16" s="218"/>
      <c r="I16" s="218"/>
      <c r="J16" s="218"/>
      <c r="K16" s="227"/>
      <c r="L16" s="227"/>
      <c r="M16" s="227"/>
    </row>
    <row r="17" spans="2:13" s="5" customFormat="1" ht="18" customHeight="1" x14ac:dyDescent="0.2">
      <c r="B17" s="223"/>
      <c r="C17" s="224"/>
      <c r="D17" s="229"/>
      <c r="E17" s="218"/>
      <c r="F17" s="218"/>
      <c r="G17" s="218"/>
      <c r="H17" s="218"/>
      <c r="I17" s="218"/>
      <c r="J17" s="218"/>
      <c r="K17" s="227"/>
      <c r="L17" s="227"/>
      <c r="M17" s="227"/>
    </row>
    <row r="18" spans="2:13" s="5" customFormat="1" ht="18" customHeight="1" x14ac:dyDescent="0.2">
      <c r="B18" s="223"/>
      <c r="C18" s="224"/>
      <c r="D18" s="229"/>
      <c r="E18" s="218"/>
      <c r="F18" s="218"/>
      <c r="G18" s="218"/>
      <c r="H18" s="218"/>
      <c r="I18" s="218"/>
      <c r="J18" s="218"/>
      <c r="K18" s="227"/>
      <c r="L18" s="227"/>
      <c r="M18" s="227"/>
    </row>
    <row r="19" spans="2:13" s="5" customFormat="1" ht="18" customHeight="1" x14ac:dyDescent="0.2">
      <c r="B19" s="223"/>
      <c r="C19" s="224"/>
      <c r="D19" s="229"/>
      <c r="E19" s="218"/>
      <c r="F19" s="218"/>
      <c r="G19" s="218"/>
      <c r="H19" s="218"/>
      <c r="I19" s="218"/>
      <c r="J19" s="218"/>
      <c r="K19" s="227"/>
      <c r="L19" s="227"/>
      <c r="M19" s="227"/>
    </row>
    <row r="20" spans="2:13" s="5" customFormat="1" ht="18" customHeight="1" x14ac:dyDescent="0.2">
      <c r="B20" s="223"/>
      <c r="C20" s="224"/>
      <c r="D20" s="229"/>
      <c r="E20" s="218"/>
      <c r="F20" s="218"/>
      <c r="G20" s="218"/>
      <c r="H20" s="218"/>
      <c r="I20" s="218"/>
      <c r="J20" s="218"/>
      <c r="K20" s="227"/>
      <c r="L20" s="227"/>
      <c r="M20" s="227"/>
    </row>
    <row r="21" spans="2:13" s="5" customFormat="1" ht="18" customHeight="1" x14ac:dyDescent="0.2">
      <c r="B21" s="223"/>
      <c r="C21" s="224"/>
      <c r="D21" s="229"/>
      <c r="E21" s="218"/>
      <c r="F21" s="228"/>
      <c r="G21" s="218"/>
      <c r="H21" s="218"/>
      <c r="I21" s="218"/>
      <c r="J21" s="218"/>
      <c r="K21" s="227"/>
      <c r="L21" s="227"/>
      <c r="M21" s="227"/>
    </row>
    <row r="22" spans="2:13" s="5" customFormat="1" ht="18" customHeight="1" x14ac:dyDescent="0.2">
      <c r="B22" s="223"/>
      <c r="C22" s="224"/>
      <c r="D22" s="229"/>
      <c r="E22" s="218"/>
      <c r="F22" s="218"/>
      <c r="G22" s="218"/>
      <c r="H22" s="218"/>
      <c r="I22" s="218"/>
      <c r="J22" s="218"/>
      <c r="K22" s="227"/>
      <c r="L22" s="227"/>
      <c r="M22" s="227"/>
    </row>
    <row r="23" spans="2:13" s="5" customFormat="1" ht="18" customHeight="1" x14ac:dyDescent="0.2">
      <c r="B23" s="223"/>
      <c r="C23" s="224"/>
      <c r="D23" s="229"/>
      <c r="E23" s="218"/>
      <c r="F23" s="218"/>
      <c r="G23" s="218"/>
      <c r="H23" s="218"/>
      <c r="I23" s="218"/>
      <c r="J23" s="218"/>
      <c r="K23" s="227"/>
      <c r="L23" s="227"/>
      <c r="M23" s="227"/>
    </row>
    <row r="24" spans="2:13" s="5" customFormat="1" ht="18" customHeight="1" x14ac:dyDescent="0.2">
      <c r="B24" s="223"/>
      <c r="C24" s="224"/>
      <c r="D24" s="229"/>
      <c r="E24" s="218"/>
      <c r="F24" s="218"/>
      <c r="G24" s="218"/>
      <c r="H24" s="218"/>
      <c r="I24" s="218"/>
      <c r="J24" s="218"/>
      <c r="K24" s="227"/>
      <c r="L24" s="227"/>
      <c r="M24" s="227"/>
    </row>
    <row r="25" spans="2:13" s="5" customFormat="1" ht="18" customHeight="1" x14ac:dyDescent="0.2">
      <c r="B25" s="223"/>
      <c r="C25" s="224"/>
      <c r="D25" s="229"/>
      <c r="E25" s="218"/>
      <c r="F25" s="218"/>
      <c r="G25" s="218"/>
      <c r="H25" s="218"/>
      <c r="I25" s="218"/>
      <c r="J25" s="218"/>
      <c r="K25" s="227"/>
      <c r="L25" s="227"/>
      <c r="M25" s="227"/>
    </row>
    <row r="26" spans="2:13" s="5" customFormat="1" ht="18" customHeight="1" x14ac:dyDescent="0.2">
      <c r="B26" s="223"/>
      <c r="C26" s="224"/>
      <c r="D26" s="229"/>
      <c r="E26" s="218"/>
      <c r="F26" s="218"/>
      <c r="G26" s="218"/>
      <c r="H26" s="218"/>
      <c r="I26" s="218"/>
      <c r="J26" s="218"/>
      <c r="K26" s="227"/>
      <c r="L26" s="227"/>
      <c r="M26" s="227"/>
    </row>
    <row r="27" spans="2:13" s="5" customFormat="1" ht="18" customHeight="1" x14ac:dyDescent="0.2">
      <c r="B27" s="223"/>
      <c r="C27" s="224"/>
      <c r="D27" s="229"/>
      <c r="E27" s="218"/>
      <c r="F27" s="218"/>
      <c r="G27" s="218"/>
      <c r="H27" s="218"/>
      <c r="I27" s="218"/>
      <c r="J27" s="218"/>
      <c r="K27" s="227"/>
      <c r="L27" s="227"/>
      <c r="M27" s="227"/>
    </row>
    <row r="28" spans="2:13" s="5" customFormat="1" ht="18" customHeight="1" x14ac:dyDescent="0.2">
      <c r="B28" s="223"/>
      <c r="C28" s="224"/>
      <c r="D28" s="229"/>
      <c r="E28" s="218"/>
      <c r="F28" s="228"/>
      <c r="G28" s="218"/>
      <c r="H28" s="218"/>
      <c r="I28" s="218"/>
      <c r="J28" s="218"/>
      <c r="K28" s="227"/>
      <c r="L28" s="227"/>
      <c r="M28" s="227"/>
    </row>
    <row r="29" spans="2:13" s="5" customFormat="1" ht="18" customHeight="1" x14ac:dyDescent="0.2">
      <c r="B29" s="223"/>
      <c r="C29" s="224"/>
      <c r="D29" s="229"/>
      <c r="E29" s="218"/>
      <c r="F29" s="218"/>
      <c r="G29" s="218"/>
      <c r="H29" s="218"/>
      <c r="I29" s="218"/>
      <c r="J29" s="218"/>
      <c r="K29" s="227"/>
      <c r="L29" s="227"/>
      <c r="M29" s="227"/>
    </row>
    <row r="30" spans="2:13" s="5" customFormat="1" ht="18" customHeight="1" x14ac:dyDescent="0.2">
      <c r="B30" s="223"/>
      <c r="C30" s="224"/>
      <c r="D30" s="229"/>
      <c r="E30" s="218"/>
      <c r="F30" s="218"/>
      <c r="G30" s="218"/>
      <c r="H30" s="218"/>
      <c r="I30" s="218"/>
      <c r="J30" s="218"/>
      <c r="K30" s="227"/>
      <c r="L30" s="227"/>
      <c r="M30" s="227"/>
    </row>
    <row r="31" spans="2:13" s="5" customFormat="1" ht="18" customHeight="1" x14ac:dyDescent="0.2">
      <c r="B31" s="223"/>
      <c r="C31" s="224"/>
      <c r="D31" s="229"/>
      <c r="E31" s="218"/>
      <c r="F31" s="218"/>
      <c r="G31" s="218"/>
      <c r="H31" s="218"/>
      <c r="I31" s="218"/>
      <c r="J31" s="218"/>
      <c r="K31" s="227"/>
      <c r="L31" s="227"/>
      <c r="M31" s="227"/>
    </row>
    <row r="32" spans="2:13" s="5" customFormat="1" ht="18" customHeight="1" x14ac:dyDescent="0.2">
      <c r="B32" s="223"/>
      <c r="C32" s="224"/>
      <c r="D32" s="229"/>
      <c r="E32" s="218"/>
      <c r="F32" s="218"/>
      <c r="G32" s="218"/>
      <c r="H32" s="218"/>
      <c r="I32" s="218"/>
      <c r="J32" s="218"/>
      <c r="K32" s="227"/>
      <c r="L32" s="227"/>
      <c r="M32" s="227"/>
    </row>
    <row r="33" spans="2:13" s="5" customFormat="1" ht="18" customHeight="1" x14ac:dyDescent="0.2">
      <c r="B33" s="223"/>
      <c r="C33" s="224"/>
      <c r="D33" s="229"/>
      <c r="E33" s="218"/>
      <c r="F33" s="218"/>
      <c r="G33" s="218"/>
      <c r="H33" s="218"/>
      <c r="I33" s="228"/>
      <c r="J33" s="218"/>
      <c r="K33" s="227"/>
      <c r="L33" s="227"/>
      <c r="M33" s="227"/>
    </row>
    <row r="34" spans="2:13" s="5" customFormat="1" ht="18" customHeight="1" x14ac:dyDescent="0.2">
      <c r="B34" s="230"/>
      <c r="C34" s="224"/>
      <c r="D34" s="229"/>
      <c r="E34" s="218"/>
      <c r="F34" s="228"/>
      <c r="G34" s="218"/>
      <c r="H34" s="218"/>
      <c r="I34" s="218"/>
      <c r="J34" s="218"/>
      <c r="K34" s="227"/>
      <c r="L34" s="227"/>
      <c r="M34" s="227"/>
    </row>
    <row r="35" spans="2:13" s="5" customFormat="1" ht="18" customHeight="1" x14ac:dyDescent="0.2">
      <c r="B35" s="223"/>
      <c r="C35" s="224"/>
      <c r="D35" s="229"/>
      <c r="E35" s="218"/>
      <c r="F35" s="218"/>
      <c r="G35" s="218"/>
      <c r="H35" s="218"/>
      <c r="I35" s="218"/>
      <c r="J35" s="218"/>
      <c r="K35" s="227"/>
      <c r="L35" s="227"/>
      <c r="M35" s="227"/>
    </row>
    <row r="36" spans="2:13" s="5" customFormat="1" ht="18" customHeight="1" x14ac:dyDescent="0.2">
      <c r="B36" s="223"/>
      <c r="C36" s="224"/>
      <c r="D36" s="229"/>
      <c r="E36" s="218"/>
      <c r="F36" s="218"/>
      <c r="G36" s="218"/>
      <c r="H36" s="218"/>
      <c r="I36" s="218"/>
      <c r="J36" s="218"/>
      <c r="K36" s="227"/>
      <c r="L36" s="227"/>
      <c r="M36" s="227"/>
    </row>
    <row r="37" spans="2:13" s="5" customFormat="1" ht="18" customHeight="1" x14ac:dyDescent="0.2">
      <c r="B37" s="223"/>
      <c r="C37" s="224"/>
      <c r="D37" s="229"/>
      <c r="E37" s="218"/>
      <c r="F37" s="218"/>
      <c r="G37" s="218"/>
      <c r="H37" s="218"/>
      <c r="I37" s="218"/>
      <c r="J37" s="218"/>
      <c r="K37" s="227"/>
      <c r="L37" s="227"/>
      <c r="M37" s="227"/>
    </row>
    <row r="38" spans="2:13" s="5" customFormat="1" ht="18" customHeight="1" x14ac:dyDescent="0.2">
      <c r="B38" s="223"/>
      <c r="C38" s="224"/>
      <c r="D38" s="229"/>
      <c r="E38" s="218"/>
      <c r="F38" s="228"/>
      <c r="G38" s="218"/>
      <c r="H38" s="218"/>
      <c r="I38" s="218"/>
      <c r="J38" s="218"/>
      <c r="K38" s="227"/>
      <c r="L38" s="227"/>
      <c r="M38" s="227"/>
    </row>
    <row r="39" spans="2:13" s="5" customFormat="1" ht="18" customHeight="1" x14ac:dyDescent="0.2">
      <c r="B39" s="223"/>
      <c r="C39" s="224"/>
      <c r="D39" s="229"/>
      <c r="E39" s="218"/>
      <c r="F39" s="218"/>
      <c r="G39" s="218"/>
      <c r="H39" s="218"/>
      <c r="I39" s="218"/>
      <c r="J39" s="218"/>
      <c r="K39" s="227"/>
      <c r="L39" s="227"/>
      <c r="M39" s="227"/>
    </row>
    <row r="40" spans="2:13" s="5" customFormat="1" ht="18" customHeight="1" x14ac:dyDescent="0.2">
      <c r="B40" s="223"/>
      <c r="C40" s="224"/>
      <c r="D40" s="229"/>
      <c r="E40" s="218"/>
      <c r="F40" s="218"/>
      <c r="G40" s="218"/>
      <c r="H40" s="218"/>
      <c r="I40" s="218"/>
      <c r="J40" s="218"/>
      <c r="K40" s="227"/>
      <c r="L40" s="227"/>
      <c r="M40" s="227"/>
    </row>
    <row r="41" spans="2:13" s="5" customFormat="1" ht="18" customHeight="1" x14ac:dyDescent="0.2">
      <c r="B41" s="223"/>
      <c r="C41" s="224"/>
      <c r="D41" s="229"/>
      <c r="E41" s="218"/>
      <c r="F41" s="218"/>
      <c r="G41" s="218"/>
      <c r="H41" s="218"/>
      <c r="I41" s="218"/>
      <c r="J41" s="218"/>
      <c r="K41" s="227"/>
      <c r="L41" s="227"/>
      <c r="M41" s="227"/>
    </row>
    <row r="42" spans="2:13" s="5" customFormat="1" ht="18" customHeight="1" x14ac:dyDescent="0.2">
      <c r="B42" s="223"/>
      <c r="C42" s="224"/>
      <c r="D42" s="229"/>
      <c r="E42" s="218"/>
      <c r="F42" s="218"/>
      <c r="G42" s="218"/>
      <c r="H42" s="218"/>
      <c r="I42" s="218"/>
      <c r="J42" s="218"/>
      <c r="K42" s="227"/>
      <c r="L42" s="227"/>
      <c r="M42" s="227"/>
    </row>
    <row r="43" spans="2:13" s="5" customFormat="1" ht="18" customHeight="1" x14ac:dyDescent="0.2">
      <c r="B43" s="223"/>
      <c r="C43" s="224"/>
      <c r="D43" s="229"/>
      <c r="E43" s="218"/>
      <c r="F43" s="218"/>
      <c r="G43" s="218"/>
      <c r="H43" s="218"/>
      <c r="I43" s="228"/>
      <c r="J43" s="218"/>
      <c r="K43" s="227"/>
      <c r="L43" s="227"/>
      <c r="M43" s="227"/>
    </row>
    <row r="44" spans="2:13" s="5" customFormat="1" ht="18" customHeight="1" x14ac:dyDescent="0.2">
      <c r="B44" s="230"/>
      <c r="C44" s="224"/>
      <c r="D44" s="229"/>
      <c r="E44" s="218"/>
      <c r="F44" s="228"/>
      <c r="G44" s="218"/>
      <c r="H44" s="218"/>
      <c r="I44" s="218"/>
      <c r="J44" s="218"/>
      <c r="K44" s="227"/>
      <c r="L44" s="227"/>
      <c r="M44" s="227"/>
    </row>
    <row r="45" spans="2:13" s="5" customFormat="1" ht="18" customHeight="1" x14ac:dyDescent="0.2">
      <c r="B45" s="223"/>
      <c r="C45" s="224"/>
      <c r="D45" s="229"/>
      <c r="E45" s="218"/>
      <c r="F45" s="218"/>
      <c r="G45" s="218"/>
      <c r="H45" s="218"/>
      <c r="I45" s="218"/>
      <c r="J45" s="218"/>
      <c r="K45" s="227"/>
      <c r="L45" s="227"/>
      <c r="M45" s="227"/>
    </row>
    <row r="46" spans="2:13" s="5" customFormat="1" ht="18" customHeight="1" x14ac:dyDescent="0.2">
      <c r="B46" s="223"/>
      <c r="C46" s="224"/>
      <c r="D46" s="229"/>
      <c r="E46" s="218"/>
      <c r="F46" s="218"/>
      <c r="G46" s="218"/>
      <c r="H46" s="218"/>
      <c r="I46" s="218"/>
      <c r="J46" s="218"/>
      <c r="K46" s="227"/>
      <c r="L46" s="227"/>
      <c r="M46" s="227"/>
    </row>
    <row r="47" spans="2:13" s="5" customFormat="1" ht="18" customHeight="1" x14ac:dyDescent="0.2">
      <c r="B47" s="223"/>
      <c r="C47" s="224"/>
      <c r="D47" s="229"/>
      <c r="E47" s="218"/>
      <c r="F47" s="218"/>
      <c r="G47" s="218"/>
      <c r="H47" s="218"/>
      <c r="I47" s="218"/>
      <c r="J47" s="218"/>
      <c r="K47" s="227"/>
      <c r="L47" s="227"/>
      <c r="M47" s="227"/>
    </row>
    <row r="48" spans="2:13" s="5" customFormat="1" ht="18" customHeight="1" x14ac:dyDescent="0.2">
      <c r="B48" s="223"/>
      <c r="C48" s="224"/>
      <c r="D48" s="229"/>
      <c r="E48" s="218"/>
      <c r="F48" s="228"/>
      <c r="G48" s="218"/>
      <c r="H48" s="218"/>
      <c r="I48" s="218"/>
      <c r="J48" s="218"/>
      <c r="K48" s="227"/>
      <c r="L48" s="227"/>
      <c r="M48" s="227"/>
    </row>
    <row r="49" spans="2:13" s="5" customFormat="1" ht="18" customHeight="1" x14ac:dyDescent="0.2">
      <c r="B49" s="223"/>
      <c r="C49" s="224"/>
      <c r="D49" s="229"/>
      <c r="E49" s="218"/>
      <c r="F49" s="218"/>
      <c r="G49" s="218"/>
      <c r="H49" s="218"/>
      <c r="I49" s="218"/>
      <c r="J49" s="218"/>
      <c r="K49" s="227"/>
      <c r="L49" s="227"/>
      <c r="M49" s="227"/>
    </row>
    <row r="50" spans="2:13" s="5" customFormat="1" ht="18" customHeight="1" x14ac:dyDescent="0.2">
      <c r="B50" s="223"/>
      <c r="C50" s="224"/>
      <c r="D50" s="229"/>
      <c r="E50" s="218"/>
      <c r="F50" s="218"/>
      <c r="G50" s="218"/>
      <c r="H50" s="218"/>
      <c r="I50" s="218"/>
      <c r="J50" s="218"/>
      <c r="K50" s="227"/>
      <c r="L50" s="227"/>
      <c r="M50" s="227"/>
    </row>
    <row r="51" spans="2:13" s="5" customFormat="1" ht="18" customHeight="1" x14ac:dyDescent="0.2">
      <c r="B51" s="223"/>
      <c r="C51" s="224"/>
      <c r="D51" s="229"/>
      <c r="E51" s="218"/>
      <c r="F51" s="218"/>
      <c r="G51" s="218"/>
      <c r="H51" s="218"/>
      <c r="I51" s="218"/>
      <c r="J51" s="218"/>
      <c r="K51" s="227"/>
      <c r="L51" s="227"/>
      <c r="M51" s="227"/>
    </row>
    <row r="52" spans="2:13" s="5" customFormat="1" ht="18" customHeight="1" x14ac:dyDescent="0.2">
      <c r="B52" s="223"/>
      <c r="C52" s="224"/>
      <c r="D52" s="229"/>
      <c r="E52" s="218"/>
      <c r="F52" s="218"/>
      <c r="G52" s="218"/>
      <c r="H52" s="218"/>
      <c r="I52" s="218"/>
      <c r="J52" s="218"/>
      <c r="K52" s="227"/>
      <c r="L52" s="227"/>
      <c r="M52" s="227"/>
    </row>
    <row r="53" spans="2:13" s="5" customFormat="1" ht="18" customHeight="1" x14ac:dyDescent="0.2">
      <c r="B53" s="223"/>
      <c r="C53" s="224"/>
      <c r="D53" s="229"/>
      <c r="E53" s="218"/>
      <c r="F53" s="218"/>
      <c r="G53" s="218"/>
      <c r="H53" s="218"/>
      <c r="I53" s="218"/>
      <c r="J53" s="218"/>
      <c r="K53" s="227"/>
      <c r="L53" s="227"/>
      <c r="M53" s="227"/>
    </row>
    <row r="54" spans="2:13" s="5" customFormat="1" ht="18" customHeight="1" x14ac:dyDescent="0.2">
      <c r="B54" s="230"/>
      <c r="C54" s="224"/>
      <c r="D54" s="229"/>
      <c r="E54" s="218"/>
      <c r="F54" s="218"/>
      <c r="G54" s="218"/>
      <c r="H54" s="218"/>
      <c r="I54" s="218"/>
      <c r="J54" s="218"/>
      <c r="K54" s="227"/>
      <c r="L54" s="227"/>
      <c r="M54" s="227"/>
    </row>
    <row r="55" spans="2:13" s="5" customFormat="1" ht="18" customHeight="1" x14ac:dyDescent="0.2">
      <c r="B55" s="223"/>
      <c r="C55" s="224"/>
      <c r="D55" s="229"/>
      <c r="E55" s="218"/>
      <c r="F55" s="218"/>
      <c r="G55" s="218"/>
      <c r="H55" s="218"/>
      <c r="I55" s="218"/>
      <c r="J55" s="218"/>
      <c r="K55" s="227"/>
      <c r="L55" s="227"/>
      <c r="M55" s="227"/>
    </row>
    <row r="56" spans="2:13" s="5" customFormat="1" ht="18" customHeight="1" x14ac:dyDescent="0.2">
      <c r="B56" s="223"/>
      <c r="C56" s="224"/>
      <c r="D56" s="229"/>
      <c r="E56" s="218"/>
      <c r="F56" s="218"/>
      <c r="G56" s="218"/>
      <c r="H56" s="218"/>
      <c r="I56" s="218"/>
      <c r="J56" s="218"/>
      <c r="K56" s="227"/>
      <c r="L56" s="227"/>
      <c r="M56" s="227"/>
    </row>
    <row r="57" spans="2:13" s="5" customFormat="1" ht="18" customHeight="1" x14ac:dyDescent="0.2">
      <c r="B57" s="223"/>
      <c r="C57" s="224"/>
      <c r="D57" s="229"/>
      <c r="E57" s="218"/>
      <c r="F57" s="218"/>
      <c r="G57" s="218"/>
      <c r="H57" s="218"/>
      <c r="I57" s="218"/>
      <c r="J57" s="218"/>
      <c r="K57" s="227"/>
      <c r="L57" s="227"/>
      <c r="M57" s="227"/>
    </row>
    <row r="58" spans="2:13" s="5" customFormat="1" ht="18" customHeight="1" x14ac:dyDescent="0.2">
      <c r="B58" s="223"/>
      <c r="C58" s="224"/>
      <c r="D58" s="229"/>
      <c r="E58" s="218"/>
      <c r="F58" s="218"/>
      <c r="G58" s="218"/>
      <c r="H58" s="218"/>
      <c r="I58" s="218"/>
      <c r="J58" s="218"/>
      <c r="K58" s="227"/>
      <c r="L58" s="227"/>
      <c r="M58" s="227"/>
    </row>
    <row r="59" spans="2:13" s="5" customFormat="1" ht="18" customHeight="1" x14ac:dyDescent="0.2">
      <c r="B59" s="223"/>
      <c r="C59" s="224"/>
      <c r="D59" s="229"/>
      <c r="E59" s="218"/>
      <c r="F59" s="218"/>
      <c r="G59" s="218"/>
      <c r="H59" s="218"/>
      <c r="I59" s="218"/>
      <c r="J59" s="218"/>
      <c r="K59" s="227"/>
      <c r="L59" s="227"/>
      <c r="M59" s="227"/>
    </row>
    <row r="60" spans="2:13" s="5" customFormat="1" ht="18" customHeight="1" x14ac:dyDescent="0.2">
      <c r="B60" s="223"/>
      <c r="C60" s="224"/>
      <c r="D60" s="229"/>
      <c r="E60" s="218"/>
      <c r="F60" s="218"/>
      <c r="G60" s="218"/>
      <c r="H60" s="218"/>
      <c r="I60" s="218"/>
      <c r="J60" s="218"/>
      <c r="K60" s="227"/>
      <c r="L60" s="227"/>
      <c r="M60" s="227"/>
    </row>
    <row r="61" spans="2:13" s="5" customFormat="1" ht="18" customHeight="1" x14ac:dyDescent="0.2">
      <c r="B61" s="223"/>
      <c r="C61" s="224"/>
      <c r="D61" s="229"/>
      <c r="E61" s="218"/>
      <c r="F61" s="218"/>
      <c r="G61" s="218"/>
      <c r="H61" s="218"/>
      <c r="I61" s="218"/>
      <c r="J61" s="218"/>
      <c r="K61" s="227"/>
      <c r="L61" s="227"/>
      <c r="M61" s="227"/>
    </row>
    <row r="62" spans="2:13" s="5" customFormat="1" ht="18" customHeight="1" x14ac:dyDescent="0.2">
      <c r="B62" s="223"/>
      <c r="C62" s="224"/>
      <c r="D62" s="229"/>
      <c r="E62" s="218"/>
      <c r="F62" s="218"/>
      <c r="G62" s="218"/>
      <c r="H62" s="218"/>
      <c r="I62" s="218"/>
      <c r="J62" s="218"/>
      <c r="K62" s="227"/>
      <c r="L62" s="227"/>
      <c r="M62" s="227"/>
    </row>
    <row r="63" spans="2:13" s="5" customFormat="1" ht="18" customHeight="1" x14ac:dyDescent="0.2">
      <c r="B63" s="223"/>
      <c r="C63" s="224"/>
      <c r="D63" s="229"/>
      <c r="E63" s="218"/>
      <c r="F63" s="218"/>
      <c r="G63" s="218"/>
      <c r="H63" s="218"/>
      <c r="I63" s="218"/>
      <c r="J63" s="218"/>
      <c r="K63" s="227"/>
      <c r="L63" s="227"/>
      <c r="M63" s="227"/>
    </row>
    <row r="64" spans="2:13" s="5" customFormat="1" ht="18" customHeight="1" x14ac:dyDescent="0.2">
      <c r="B64" s="223"/>
      <c r="C64" s="224"/>
      <c r="D64" s="229"/>
      <c r="E64" s="218"/>
      <c r="F64" s="218"/>
      <c r="G64" s="218"/>
      <c r="H64" s="218"/>
      <c r="I64" s="218"/>
      <c r="J64" s="218"/>
      <c r="K64" s="227"/>
      <c r="L64" s="227"/>
      <c r="M64" s="227"/>
    </row>
    <row r="65" spans="2:13" ht="18" customHeight="1" x14ac:dyDescent="0.3">
      <c r="B65" s="223"/>
      <c r="C65" s="224"/>
      <c r="D65" s="229"/>
      <c r="E65" s="218"/>
      <c r="F65" s="218"/>
      <c r="G65" s="218"/>
      <c r="H65" s="218"/>
      <c r="I65" s="218"/>
      <c r="J65" s="218"/>
      <c r="K65" s="227"/>
      <c r="L65" s="227"/>
      <c r="M65" s="227"/>
    </row>
    <row r="66" spans="2:13" ht="18" customHeight="1" x14ac:dyDescent="0.3">
      <c r="B66" s="223"/>
      <c r="C66" s="224"/>
      <c r="D66" s="229"/>
      <c r="E66" s="218"/>
      <c r="F66" s="218"/>
      <c r="G66" s="218"/>
      <c r="H66" s="218"/>
      <c r="I66" s="218"/>
      <c r="J66" s="218"/>
      <c r="K66" s="227"/>
      <c r="L66" s="227"/>
      <c r="M66" s="227"/>
    </row>
    <row r="67" spans="2:13" ht="18" customHeight="1" x14ac:dyDescent="0.3">
      <c r="B67" s="223"/>
      <c r="C67" s="224"/>
      <c r="D67" s="229"/>
      <c r="E67" s="218"/>
      <c r="F67" s="218"/>
      <c r="G67" s="218"/>
      <c r="H67" s="218"/>
      <c r="I67" s="218"/>
      <c r="J67" s="218"/>
      <c r="K67" s="227"/>
      <c r="L67" s="227"/>
      <c r="M67" s="227"/>
    </row>
    <row r="68" spans="2:13" ht="18" customHeight="1" x14ac:dyDescent="0.3">
      <c r="B68" s="223"/>
      <c r="C68" s="224"/>
      <c r="D68" s="229"/>
      <c r="E68" s="218"/>
      <c r="F68" s="218"/>
      <c r="G68" s="218"/>
      <c r="H68" s="218"/>
      <c r="I68" s="218"/>
      <c r="J68" s="218"/>
      <c r="K68" s="227"/>
      <c r="L68" s="227"/>
      <c r="M68" s="227"/>
    </row>
    <row r="69" spans="2:13" ht="18" customHeight="1" x14ac:dyDescent="0.3">
      <c r="B69" s="223"/>
      <c r="C69" s="224"/>
      <c r="D69" s="229"/>
      <c r="E69" s="218"/>
      <c r="F69" s="218"/>
      <c r="G69" s="218"/>
      <c r="H69" s="218"/>
      <c r="I69" s="218"/>
      <c r="J69" s="218"/>
      <c r="K69" s="227"/>
      <c r="L69" s="227"/>
      <c r="M69" s="227"/>
    </row>
    <row r="70" spans="2:13" ht="18" customHeight="1" x14ac:dyDescent="0.3">
      <c r="B70" s="223"/>
      <c r="C70" s="224"/>
      <c r="D70" s="229"/>
      <c r="E70" s="218"/>
      <c r="F70" s="218"/>
      <c r="G70" s="218"/>
      <c r="H70" s="218"/>
      <c r="I70" s="218"/>
      <c r="J70" s="218"/>
      <c r="K70" s="227"/>
      <c r="L70" s="227"/>
      <c r="M70" s="227"/>
    </row>
    <row r="71" spans="2:13" ht="18" customHeight="1" x14ac:dyDescent="0.3">
      <c r="B71" s="223"/>
      <c r="C71" s="224"/>
      <c r="D71" s="229"/>
      <c r="E71" s="218"/>
      <c r="F71" s="218"/>
      <c r="G71" s="218"/>
      <c r="H71" s="218"/>
      <c r="I71" s="218"/>
      <c r="J71" s="218"/>
      <c r="K71" s="227"/>
      <c r="L71" s="227"/>
      <c r="M71" s="227"/>
    </row>
    <row r="72" spans="2:13" ht="18" customHeight="1" x14ac:dyDescent="0.3">
      <c r="B72" s="223"/>
      <c r="C72" s="224"/>
      <c r="D72" s="229"/>
      <c r="E72" s="218"/>
      <c r="F72" s="218"/>
      <c r="G72" s="218"/>
      <c r="H72" s="218"/>
      <c r="I72" s="218"/>
      <c r="J72" s="218"/>
      <c r="K72" s="227"/>
      <c r="L72" s="227"/>
      <c r="M72" s="227"/>
    </row>
    <row r="73" spans="2:13" ht="18" customHeight="1" x14ac:dyDescent="0.3">
      <c r="B73" s="223"/>
      <c r="C73" s="224"/>
      <c r="D73" s="229"/>
      <c r="E73" s="218"/>
      <c r="F73" s="218"/>
      <c r="G73" s="218"/>
      <c r="H73" s="218"/>
      <c r="I73" s="218"/>
      <c r="J73" s="218"/>
      <c r="K73" s="227"/>
      <c r="L73" s="227"/>
      <c r="M73" s="227"/>
    </row>
    <row r="74" spans="2:13" ht="18" customHeight="1" x14ac:dyDescent="0.3">
      <c r="B74" s="223"/>
      <c r="C74" s="224"/>
      <c r="D74" s="229"/>
      <c r="E74" s="218"/>
      <c r="F74" s="218"/>
      <c r="G74" s="218"/>
      <c r="H74" s="218"/>
      <c r="I74" s="218"/>
      <c r="J74" s="218"/>
      <c r="K74" s="227"/>
      <c r="L74" s="227"/>
      <c r="M74" s="227"/>
    </row>
    <row r="75" spans="2:13" x14ac:dyDescent="0.3">
      <c r="M75" s="38">
        <v>5</v>
      </c>
    </row>
    <row r="93" spans="10:13" s="5" customFormat="1" ht="12.75" x14ac:dyDescent="0.2">
      <c r="J93" s="4"/>
      <c r="K93" s="14"/>
      <c r="L93" s="14"/>
      <c r="M93" s="12"/>
    </row>
    <row r="97" spans="7:7" x14ac:dyDescent="0.3">
      <c r="G97" s="5"/>
    </row>
  </sheetData>
  <sheetProtection sheet="1" formatCells="0" formatColumns="0" formatRows="0"/>
  <mergeCells count="3">
    <mergeCell ref="F3:G3"/>
    <mergeCell ref="I3:J3"/>
    <mergeCell ref="K3:L3"/>
  </mergeCells>
  <pageMargins left="0.78740157480314965" right="0.39370078740157483" top="0.39370078740157483" bottom="0.39370078740157483" header="0" footer="0.19685039370078741"/>
  <pageSetup paperSize="9" scale="59" fitToHeight="0" orientation="portrait" horizontalDpi="1200" verticalDpi="1200" r:id="rId1"/>
  <headerFooter>
    <oddFooter>&amp;C&amp;"Arial Narrow,Standard"Mesurage du course WA • report form 1f-25.2 • © GCRCM • Droits d’auteur réservés!</odd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9</vt:i4>
      </vt:variant>
    </vt:vector>
  </HeadingPairs>
  <TitlesOfParts>
    <vt:vector size="18" baseType="lpstr">
      <vt:lpstr>page1 (1)-general information</vt:lpstr>
      <vt:lpstr>page1 (2)-general information</vt:lpstr>
      <vt:lpstr>page1 (3)-general information</vt:lpstr>
      <vt:lpstr>page1 (4)-general information</vt:lpstr>
      <vt:lpstr>page2-tape calibration</vt:lpstr>
      <vt:lpstr>page3-calibration JC</vt:lpstr>
      <vt:lpstr>page3-cali JC 2measurers</vt:lpstr>
      <vt:lpstr>page4-evaluation ff</vt:lpstr>
      <vt:lpstr>page5-evaluation ff</vt:lpstr>
      <vt:lpstr>'page1 (1)-general information'!Druckbereich</vt:lpstr>
      <vt:lpstr>'page1 (2)-general information'!Druckbereich</vt:lpstr>
      <vt:lpstr>'page1 (3)-general information'!Druckbereich</vt:lpstr>
      <vt:lpstr>'page1 (4)-general information'!Druckbereich</vt:lpstr>
      <vt:lpstr>'page2-tape calibration'!Druckbereich</vt:lpstr>
      <vt:lpstr>'page3-cali JC 2measurers'!Druckbereich</vt:lpstr>
      <vt:lpstr>'page3-calibration JC'!Druckbereich</vt:lpstr>
      <vt:lpstr>'page4-evaluation ff'!Druckbereich</vt:lpstr>
      <vt:lpstr>'page5-evaluation ff'!Druckbereich</vt:lpstr>
    </vt:vector>
  </TitlesOfParts>
  <Manager>Karl Josef Roth</Manager>
  <Company>DLV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IAAF Course Measurement</dc:title>
  <dc:subject>Road race courses</dc:subject>
  <dc:creator>Karl Josef Roth</dc:creator>
  <cp:keywords>Form3</cp:keywords>
  <cp:lastModifiedBy>Karl Josef Roth</cp:lastModifiedBy>
  <cp:lastPrinted>2025-02-04T20:59:55Z</cp:lastPrinted>
  <dcterms:created xsi:type="dcterms:W3CDTF">2017-08-02T09:58:49Z</dcterms:created>
  <dcterms:modified xsi:type="dcterms:W3CDTF">2025-02-04T21:00:40Z</dcterms:modified>
  <cp:version>17.10</cp:version>
</cp:coreProperties>
</file>