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DieseArbeitsmappe" defaultThemeVersion="124226"/>
  <mc:AlternateContent xmlns:mc="http://schemas.openxmlformats.org/markup-compatibility/2006">
    <mc:Choice Requires="x15">
      <x15ac:absPath xmlns:x15ac="http://schemas.microsoft.com/office/spreadsheetml/2010/11/ac" url="\\MYCLOUDPR2100\Public\1_KarlJosef\Vermessung_NAT+WA\Formulare\WA-AIMS\"/>
    </mc:Choice>
  </mc:AlternateContent>
  <xr:revisionPtr revIDLastSave="0" documentId="13_ncr:1_{84F63411-4392-4998-8605-625EC4B284A7}" xr6:coauthVersionLast="47" xr6:coauthVersionMax="47" xr10:uidLastSave="{00000000-0000-0000-0000-000000000000}"/>
  <bookViews>
    <workbookView xWindow="-120" yWindow="-120" windowWidth="29040" windowHeight="15720" tabRatio="942" xr2:uid="{00000000-000D-0000-FFFF-FFFF00000000}"/>
  </bookViews>
  <sheets>
    <sheet name="page1 (1)-general information" sheetId="63" r:id="rId1"/>
    <sheet name="page1 (2)-general information" sheetId="62" r:id="rId2"/>
    <sheet name="page1 (3)-general information" sheetId="61" r:id="rId3"/>
    <sheet name="page1 (4)-general information" sheetId="32" r:id="rId4"/>
    <sheet name="page2-tape calibration" sheetId="15" r:id="rId5"/>
    <sheet name="page3-calibration JC" sheetId="10" r:id="rId6"/>
    <sheet name="page3-cali JC 2measurers" sheetId="20" r:id="rId7"/>
    <sheet name="page4-evaluation ff" sheetId="7" r:id="rId8"/>
    <sheet name="page5-evaluation ff" sheetId="48" r:id="rId9"/>
  </sheets>
  <definedNames>
    <definedName name="_xlnm.Print_Area" localSheetId="0">'page1 (1)-general information'!$B$2:$M$63</definedName>
    <definedName name="_xlnm.Print_Area" localSheetId="1">'page1 (2)-general information'!$B$2:$M$63</definedName>
    <definedName name="_xlnm.Print_Area" localSheetId="2">'page1 (3)-general information'!$B$2:$M$63</definedName>
    <definedName name="_xlnm.Print_Area" localSheetId="3">'page1 (4)-general information'!$B$2:$M$63</definedName>
    <definedName name="_xlnm.Print_Area" localSheetId="4">'page2-tape calibration'!$B$2:$Q$109</definedName>
    <definedName name="_xlnm.Print_Area" localSheetId="6">'page3-cali JC 2measurers'!$B$1:$O$88</definedName>
    <definedName name="_xlnm.Print_Area" localSheetId="5">'page3-calibration JC'!$B$1:$O$89</definedName>
    <definedName name="_xlnm.Print_Area" localSheetId="7">'page4-evaluation ff'!$B$1:$M$75</definedName>
    <definedName name="_xlnm.Print_Area" localSheetId="8">'page5-evaluation ff'!$B$1:$M$75</definedName>
    <definedName name="Eichstrecke" localSheetId="0">#REF!</definedName>
    <definedName name="Eichstrecke" localSheetId="1">#REF!</definedName>
    <definedName name="Eichstrecke" localSheetId="2">#REF!</definedName>
    <definedName name="Eichstrecke" localSheetId="3">#REF!</definedName>
    <definedName name="Eichstrecke">#REF!</definedName>
    <definedName name="Graduierung" localSheetId="0">#REF!</definedName>
    <definedName name="Graduierung" localSheetId="1">#REF!</definedName>
    <definedName name="Graduierung" localSheetId="2">#REF!</definedName>
    <definedName name="Graduierung" localSheetId="3">#REF!</definedName>
    <definedName name="Graduierung">#REF!</definedName>
    <definedName name="IAAF_AIMS_Measurer_Grade_B">#REF!</definedName>
    <definedName name="Kalibrierung" localSheetId="0">#REF!</definedName>
    <definedName name="Kalibrierung" localSheetId="1">#REF!</definedName>
    <definedName name="Kalibrierung" localSheetId="2">#REF!</definedName>
    <definedName name="Kalibrierung" localSheetId="3">#REF!</definedName>
    <definedName name="Kalibrierun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63" l="1"/>
  <c r="F29" i="63"/>
  <c r="F25" i="63"/>
  <c r="H32" i="62"/>
  <c r="F32" i="62"/>
  <c r="H29" i="62"/>
  <c r="F29" i="62"/>
  <c r="H25" i="62"/>
  <c r="F25" i="62"/>
  <c r="J32" i="61"/>
  <c r="H32" i="61"/>
  <c r="F32" i="61"/>
  <c r="J29" i="61"/>
  <c r="H29" i="61"/>
  <c r="F29" i="61"/>
  <c r="J25" i="61"/>
  <c r="H25" i="61"/>
  <c r="F25" i="61"/>
  <c r="J25" i="32"/>
  <c r="H25" i="32"/>
  <c r="F25" i="32"/>
  <c r="L25" i="32"/>
  <c r="J24" i="15"/>
  <c r="J25" i="15"/>
  <c r="P34" i="15"/>
  <c r="H53" i="15" s="1"/>
  <c r="L67" i="15"/>
  <c r="D23" i="20" l="1"/>
  <c r="N23" i="20"/>
  <c r="E10" i="10"/>
  <c r="N10" i="10"/>
  <c r="L29" i="32"/>
  <c r="L32" i="32"/>
  <c r="J29" i="32"/>
  <c r="H29" i="32"/>
  <c r="F29" i="32"/>
  <c r="J32" i="32"/>
  <c r="H32" i="32"/>
  <c r="F32" i="32"/>
  <c r="D31" i="20"/>
  <c r="D30" i="20"/>
  <c r="D29" i="20"/>
  <c r="D28" i="20"/>
  <c r="K31" i="20"/>
  <c r="K30" i="20"/>
  <c r="K29" i="20"/>
  <c r="K28" i="20"/>
  <c r="K20" i="20"/>
  <c r="K19" i="20"/>
  <c r="K18" i="20"/>
  <c r="K17" i="20"/>
  <c r="D18" i="20"/>
  <c r="D19" i="20"/>
  <c r="D20" i="20"/>
  <c r="D17" i="20"/>
  <c r="C60" i="15" l="1"/>
  <c r="G26" i="20"/>
  <c r="G27" i="20" s="1"/>
  <c r="N26" i="20"/>
  <c r="N27" i="20" s="1"/>
  <c r="G15" i="20"/>
  <c r="G20" i="20" s="1"/>
  <c r="N15" i="20"/>
  <c r="N16" i="20" s="1"/>
  <c r="N20" i="20" l="1"/>
  <c r="N19" i="20"/>
  <c r="G30" i="20"/>
  <c r="N30" i="20"/>
  <c r="G19" i="20"/>
  <c r="K18" i="10"/>
  <c r="K19" i="10"/>
  <c r="K20" i="10"/>
  <c r="K17" i="10"/>
  <c r="D18" i="10"/>
  <c r="D19" i="10"/>
  <c r="D20" i="10"/>
  <c r="D17" i="10"/>
  <c r="E19" i="10" l="1"/>
  <c r="L19" i="10"/>
  <c r="N15" i="10"/>
  <c r="N16" i="10" s="1"/>
  <c r="G15" i="10"/>
  <c r="G19" i="10" s="1"/>
  <c r="N33" i="20"/>
  <c r="G33" i="20"/>
  <c r="I22" i="10"/>
  <c r="E47" i="15"/>
  <c r="E42" i="15"/>
  <c r="N19" i="10" l="1"/>
  <c r="N24" i="20"/>
  <c r="K24" i="20"/>
  <c r="N13" i="20"/>
  <c r="K13" i="20"/>
  <c r="L30" i="20" l="1"/>
  <c r="E30" i="20"/>
  <c r="E19" i="20"/>
  <c r="L19" i="20"/>
  <c r="G16" i="20" l="1"/>
  <c r="L34" i="20" l="1"/>
  <c r="E34" i="20"/>
  <c r="N29" i="20"/>
  <c r="N28" i="20"/>
  <c r="G28" i="20"/>
  <c r="G29" i="20"/>
  <c r="G18" i="20"/>
  <c r="G17" i="20"/>
  <c r="N18" i="20"/>
  <c r="N17" i="20"/>
  <c r="L33" i="20" l="1"/>
  <c r="E33" i="20"/>
  <c r="N18" i="10" l="1"/>
  <c r="N17" i="10" l="1"/>
  <c r="P47" i="15"/>
  <c r="J47" i="15" l="1"/>
  <c r="J42" i="15"/>
  <c r="Q47" i="15" l="1"/>
  <c r="G16" i="10" l="1"/>
  <c r="G23" i="10" s="1"/>
  <c r="G20" i="10"/>
  <c r="G17" i="10" l="1"/>
  <c r="G18" i="10"/>
  <c r="G22" i="10" s="1"/>
  <c r="J49" i="15" l="1"/>
  <c r="E60" i="15" l="1"/>
  <c r="J60" i="15" s="1"/>
  <c r="H60" i="15" s="1"/>
  <c r="J67" i="15" l="1"/>
  <c r="L60"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7" authorId="0" shapeId="0" xr:uid="{DE440DEC-C55F-4DAC-817C-3ADB1E14577E}">
      <text>
        <r>
          <rPr>
            <sz val="9"/>
            <color indexed="81"/>
            <rFont val="Segoe UI"/>
            <family val="2"/>
          </rPr>
          <t>Organisation</t>
        </r>
      </text>
    </comment>
    <comment ref="F17" authorId="0" shapeId="0" xr:uid="{CAD89E18-3279-4C52-8C85-5DB52153AF74}">
      <text>
        <r>
          <rPr>
            <sz val="9"/>
            <color indexed="81"/>
            <rFont val="Segoe UI"/>
            <family val="2"/>
          </rPr>
          <t xml:space="preserve">Race director or contact person
first name, name
</t>
        </r>
      </text>
    </comment>
    <comment ref="C19" authorId="0" shapeId="0" xr:uid="{B8DA8C68-001C-4409-B004-8C744CE208CD}">
      <text>
        <r>
          <rPr>
            <sz val="9"/>
            <color indexed="81"/>
            <rFont val="Segoe UI"/>
            <family val="2"/>
          </rPr>
          <t xml:space="preserve">phone
</t>
        </r>
      </text>
    </comment>
    <comment ref="F19" authorId="0" shapeId="0" xr:uid="{3DD758A0-C348-46F4-B963-463A80C8A121}">
      <text>
        <r>
          <rPr>
            <sz val="9"/>
            <color indexed="81"/>
            <rFont val="Segoe UI"/>
            <family val="2"/>
          </rPr>
          <t>eMail</t>
        </r>
      </text>
    </comment>
    <comment ref="F24" authorId="0" shapeId="0" xr:uid="{3E8924FF-2975-460D-85AE-67C8B14C206D}">
      <text>
        <r>
          <rPr>
            <sz val="9"/>
            <color indexed="81"/>
            <rFont val="Segoe UI"/>
            <family val="2"/>
          </rPr>
          <t xml:space="preserve">declaration integral 
(max: three-place)
42195 (Marathon)
21097,5 (Halfmarathon)
10000
5000
1609,4 (Mile)
</t>
        </r>
      </text>
    </comment>
    <comment ref="F27" authorId="0" shapeId="0" xr:uid="{1032EEB8-0D91-4B0E-9462-33287438DFDC}">
      <text>
        <r>
          <rPr>
            <sz val="9"/>
            <color indexed="81"/>
            <rFont val="Segoe UI"/>
            <family val="2"/>
          </rPr>
          <t xml:space="preserve">declaration integral
</t>
        </r>
      </text>
    </comment>
    <comment ref="F28" authorId="0" shapeId="0" xr:uid="{ED48B618-05D3-41B4-BE1E-4D8581B1E126}">
      <text>
        <r>
          <rPr>
            <sz val="9"/>
            <color indexed="81"/>
            <rFont val="Segoe UI"/>
            <family val="2"/>
          </rPr>
          <t xml:space="preserve">declaration integral
</t>
        </r>
      </text>
    </comment>
    <comment ref="F31" authorId="0" shapeId="0" xr:uid="{9ADAD1B5-27F5-42E5-AD30-D5431A2EFA40}">
      <text>
        <r>
          <rPr>
            <sz val="9"/>
            <color indexed="81"/>
            <rFont val="Segoe UI"/>
            <family val="2"/>
          </rPr>
          <t>declaration integral
if 0 = 0,01</t>
        </r>
      </text>
    </comment>
    <comment ref="D38" authorId="0" shapeId="0" xr:uid="{401AF0AE-8049-4DD5-A0CB-7E30B7082205}">
      <text>
        <r>
          <rPr>
            <sz val="9"/>
            <color indexed="81"/>
            <rFont val="Segoe UI"/>
            <family val="2"/>
          </rPr>
          <t>from … to</t>
        </r>
      </text>
    </comment>
    <comment ref="B47" authorId="0" shapeId="0" xr:uid="{A3AF2023-80F9-467B-87AA-2C7B5CE92B7E}">
      <text>
        <r>
          <rPr>
            <sz val="9"/>
            <color indexed="81"/>
            <rFont val="Segoe UI"/>
            <family val="2"/>
          </rPr>
          <t>Team leader</t>
        </r>
      </text>
    </comment>
    <comment ref="C49" authorId="0" shapeId="0" xr:uid="{65AA5967-507F-4154-9B0F-45B02D5189A0}">
      <text>
        <r>
          <rPr>
            <sz val="9"/>
            <color indexed="81"/>
            <rFont val="Segoe UI"/>
            <family val="2"/>
          </rPr>
          <t>Phone</t>
        </r>
      </text>
    </comment>
    <comment ref="F49" authorId="0" shapeId="0" xr:uid="{38C79716-3728-438F-966B-14E9B9744FE9}">
      <text>
        <r>
          <rPr>
            <sz val="9"/>
            <color indexed="81"/>
            <rFont val="Segoe UI"/>
            <family val="2"/>
          </rPr>
          <t>eMail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7" authorId="0" shapeId="0" xr:uid="{46C6965C-15CD-458A-BDBA-9CB5CEAB8618}">
      <text>
        <r>
          <rPr>
            <sz val="9"/>
            <color indexed="81"/>
            <rFont val="Segoe UI"/>
            <family val="2"/>
          </rPr>
          <t>Organisation</t>
        </r>
      </text>
    </comment>
    <comment ref="F17" authorId="0" shapeId="0" xr:uid="{7D5AF2A1-F6E5-4E6F-A17F-095E90191B43}">
      <text>
        <r>
          <rPr>
            <sz val="9"/>
            <color indexed="81"/>
            <rFont val="Segoe UI"/>
            <family val="2"/>
          </rPr>
          <t xml:space="preserve">Race director or contact person
first name, name
</t>
        </r>
      </text>
    </comment>
    <comment ref="C19" authorId="0" shapeId="0" xr:uid="{782852B9-AFFC-47E9-A4BB-6DCE6133FCDF}">
      <text>
        <r>
          <rPr>
            <sz val="9"/>
            <color indexed="81"/>
            <rFont val="Segoe UI"/>
            <family val="2"/>
          </rPr>
          <t xml:space="preserve">phone
</t>
        </r>
      </text>
    </comment>
    <comment ref="F19" authorId="0" shapeId="0" xr:uid="{0AE805B0-95EE-4D3E-B434-FE974DC8590B}">
      <text>
        <r>
          <rPr>
            <sz val="9"/>
            <color indexed="81"/>
            <rFont val="Segoe UI"/>
            <family val="2"/>
          </rPr>
          <t>eMail</t>
        </r>
      </text>
    </comment>
    <comment ref="F24" authorId="0" shapeId="0" xr:uid="{0D2E382E-DEC2-4BCD-BC33-A92047486293}">
      <text>
        <r>
          <rPr>
            <sz val="9"/>
            <color indexed="81"/>
            <rFont val="Segoe UI"/>
            <family val="2"/>
          </rPr>
          <t xml:space="preserve">declaration integral 
(max: three-place)
42195 (Marathon)
21097,5 (Halfmarathon)
10000
5000
1609,4 (Mile)
</t>
        </r>
      </text>
    </comment>
    <comment ref="F27" authorId="0" shapeId="0" xr:uid="{4E4BC2C4-34E0-4F86-BB45-C1524126B42D}">
      <text>
        <r>
          <rPr>
            <sz val="9"/>
            <color indexed="81"/>
            <rFont val="Segoe UI"/>
            <family val="2"/>
          </rPr>
          <t xml:space="preserve">declaration integral
</t>
        </r>
      </text>
    </comment>
    <comment ref="F28" authorId="0" shapeId="0" xr:uid="{63CD27BC-6372-4A46-8563-B5D48528FA3C}">
      <text>
        <r>
          <rPr>
            <sz val="9"/>
            <color indexed="81"/>
            <rFont val="Segoe UI"/>
            <family val="2"/>
          </rPr>
          <t xml:space="preserve">declaration integral
</t>
        </r>
      </text>
    </comment>
    <comment ref="F31" authorId="0" shapeId="0" xr:uid="{8B3EC2B1-3A9E-44AA-A8B2-AF3AB4ED584C}">
      <text>
        <r>
          <rPr>
            <sz val="9"/>
            <color indexed="81"/>
            <rFont val="Segoe UI"/>
            <family val="2"/>
          </rPr>
          <t>declaration integral
if 0 = 0,01</t>
        </r>
      </text>
    </comment>
    <comment ref="D38" authorId="0" shapeId="0" xr:uid="{E2C6E882-426C-4740-BFB8-03C1F502E21E}">
      <text>
        <r>
          <rPr>
            <sz val="9"/>
            <color indexed="81"/>
            <rFont val="Segoe UI"/>
            <family val="2"/>
          </rPr>
          <t>from … to</t>
        </r>
      </text>
    </comment>
    <comment ref="B47" authorId="0" shapeId="0" xr:uid="{A874D966-0C72-4A2B-9973-91844B8E7D0C}">
      <text>
        <r>
          <rPr>
            <sz val="9"/>
            <color indexed="81"/>
            <rFont val="Segoe UI"/>
            <family val="2"/>
          </rPr>
          <t>Team leader</t>
        </r>
      </text>
    </comment>
    <comment ref="C49" authorId="0" shapeId="0" xr:uid="{172491B4-EFAD-40A1-AC01-F82845A9D794}">
      <text>
        <r>
          <rPr>
            <sz val="9"/>
            <color indexed="81"/>
            <rFont val="Segoe UI"/>
            <family val="2"/>
          </rPr>
          <t>Phone</t>
        </r>
      </text>
    </comment>
    <comment ref="F49" authorId="0" shapeId="0" xr:uid="{A1237E4D-18BE-4593-A2B0-32428F8B5C04}">
      <text>
        <r>
          <rPr>
            <sz val="9"/>
            <color indexed="81"/>
            <rFont val="Segoe UI"/>
            <family val="2"/>
          </rPr>
          <t>eMail</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7" authorId="0" shapeId="0" xr:uid="{00DF7030-8259-4C5A-B189-522B8F86690A}">
      <text>
        <r>
          <rPr>
            <sz val="9"/>
            <color indexed="81"/>
            <rFont val="Segoe UI"/>
            <family val="2"/>
          </rPr>
          <t>Organisation</t>
        </r>
      </text>
    </comment>
    <comment ref="F17" authorId="0" shapeId="0" xr:uid="{BEB540CB-F122-4DDC-91B5-A580BFA6BAE5}">
      <text>
        <r>
          <rPr>
            <sz val="9"/>
            <color indexed="81"/>
            <rFont val="Segoe UI"/>
            <family val="2"/>
          </rPr>
          <t xml:space="preserve">Race director or contact person
first name, name
</t>
        </r>
      </text>
    </comment>
    <comment ref="C19" authorId="0" shapeId="0" xr:uid="{F54D7CCD-F87C-4115-9CB8-007C641668E2}">
      <text>
        <r>
          <rPr>
            <sz val="9"/>
            <color indexed="81"/>
            <rFont val="Segoe UI"/>
            <family val="2"/>
          </rPr>
          <t xml:space="preserve">phone
</t>
        </r>
      </text>
    </comment>
    <comment ref="F19" authorId="0" shapeId="0" xr:uid="{5930E015-4E2E-4FE4-A4EF-7366FFFCAC63}">
      <text>
        <r>
          <rPr>
            <sz val="9"/>
            <color indexed="81"/>
            <rFont val="Segoe UI"/>
            <family val="2"/>
          </rPr>
          <t>eMail</t>
        </r>
      </text>
    </comment>
    <comment ref="F24" authorId="0" shapeId="0" xr:uid="{687ED1E8-9919-45AB-89D9-C6E80536FB33}">
      <text>
        <r>
          <rPr>
            <sz val="9"/>
            <color indexed="81"/>
            <rFont val="Segoe UI"/>
            <family val="2"/>
          </rPr>
          <t xml:space="preserve">declaration integral 
(max: three-place)
42195 (Marathon)
21097,5 (Halfmarathon)
10000
5000
1609,4 (Mile)
</t>
        </r>
      </text>
    </comment>
    <comment ref="F27" authorId="0" shapeId="0" xr:uid="{221575E9-FFFD-4165-944F-55D18857C22C}">
      <text>
        <r>
          <rPr>
            <sz val="9"/>
            <color indexed="81"/>
            <rFont val="Segoe UI"/>
            <family val="2"/>
          </rPr>
          <t xml:space="preserve">declaration integral
</t>
        </r>
      </text>
    </comment>
    <comment ref="F28" authorId="0" shapeId="0" xr:uid="{7BD7D671-8C50-4967-B0D2-52C06EBE90FA}">
      <text>
        <r>
          <rPr>
            <sz val="9"/>
            <color indexed="81"/>
            <rFont val="Segoe UI"/>
            <family val="2"/>
          </rPr>
          <t xml:space="preserve">declaration integral
</t>
        </r>
      </text>
    </comment>
    <comment ref="F31" authorId="0" shapeId="0" xr:uid="{6E5D0BEF-F281-43DB-B955-7B4999D5C9E4}">
      <text>
        <r>
          <rPr>
            <sz val="9"/>
            <color indexed="81"/>
            <rFont val="Segoe UI"/>
            <family val="2"/>
          </rPr>
          <t>declaration integral
if 0 = 0,01</t>
        </r>
      </text>
    </comment>
    <comment ref="D38" authorId="0" shapeId="0" xr:uid="{E7D4D9CB-94DC-40D0-9C32-AA4719890B30}">
      <text>
        <r>
          <rPr>
            <sz val="9"/>
            <color indexed="81"/>
            <rFont val="Segoe UI"/>
            <family val="2"/>
          </rPr>
          <t>from … to</t>
        </r>
      </text>
    </comment>
    <comment ref="B47" authorId="0" shapeId="0" xr:uid="{674CF8DD-0425-4DE3-9258-5C103E9658AF}">
      <text>
        <r>
          <rPr>
            <sz val="9"/>
            <color indexed="81"/>
            <rFont val="Segoe UI"/>
            <family val="2"/>
          </rPr>
          <t>Team leader</t>
        </r>
      </text>
    </comment>
    <comment ref="C49" authorId="0" shapeId="0" xr:uid="{BB60EF28-7200-4321-87F8-64FEC785860E}">
      <text>
        <r>
          <rPr>
            <sz val="9"/>
            <color indexed="81"/>
            <rFont val="Segoe UI"/>
            <family val="2"/>
          </rPr>
          <t>Phone</t>
        </r>
      </text>
    </comment>
    <comment ref="F49" authorId="0" shapeId="0" xr:uid="{0EE732E1-7998-46DE-9312-BB1A13C32028}">
      <text>
        <r>
          <rPr>
            <sz val="9"/>
            <color indexed="81"/>
            <rFont val="Segoe UI"/>
            <family val="2"/>
          </rPr>
          <t>eMail</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C17" authorId="0" shapeId="0" xr:uid="{CDEC92CB-3BF0-49DE-A4E9-950BD098F460}">
      <text>
        <r>
          <rPr>
            <sz val="9"/>
            <color indexed="81"/>
            <rFont val="Segoe UI"/>
            <family val="2"/>
          </rPr>
          <t>Organisation</t>
        </r>
      </text>
    </comment>
    <comment ref="F17" authorId="0" shapeId="0" xr:uid="{C9BB54EF-818E-42AA-B006-01D782F83657}">
      <text>
        <r>
          <rPr>
            <sz val="9"/>
            <color indexed="81"/>
            <rFont val="Segoe UI"/>
            <family val="2"/>
          </rPr>
          <t xml:space="preserve">Race director or contact person
first name, name
</t>
        </r>
      </text>
    </comment>
    <comment ref="C19" authorId="0" shapeId="0" xr:uid="{F89F5035-FB07-44C6-8DA2-28BB5FAE684A}">
      <text>
        <r>
          <rPr>
            <sz val="9"/>
            <color indexed="81"/>
            <rFont val="Segoe UI"/>
            <family val="2"/>
          </rPr>
          <t xml:space="preserve">phone
</t>
        </r>
      </text>
    </comment>
    <comment ref="F19" authorId="0" shapeId="0" xr:uid="{4F2A96EE-6598-41E3-8F34-9FD51B860610}">
      <text>
        <r>
          <rPr>
            <sz val="9"/>
            <color indexed="81"/>
            <rFont val="Segoe UI"/>
            <family val="2"/>
          </rPr>
          <t>eMail</t>
        </r>
      </text>
    </comment>
    <comment ref="F24" authorId="0" shapeId="0" xr:uid="{58B81994-A248-4480-A747-5D1073C48755}">
      <text>
        <r>
          <rPr>
            <sz val="9"/>
            <color indexed="81"/>
            <rFont val="Segoe UI"/>
            <family val="2"/>
          </rPr>
          <t xml:space="preserve">declaration integral 
(max: three-place)
42195 (Marathon)
21097,5 (Halfmarathon)
10000
5000
1609,4 (Mile)
</t>
        </r>
      </text>
    </comment>
    <comment ref="F27" authorId="0" shapeId="0" xr:uid="{D3876667-6B65-4887-9E5A-064698E04307}">
      <text>
        <r>
          <rPr>
            <sz val="9"/>
            <color indexed="81"/>
            <rFont val="Segoe UI"/>
            <family val="2"/>
          </rPr>
          <t xml:space="preserve">declaration integral
</t>
        </r>
      </text>
    </comment>
    <comment ref="F28" authorId="0" shapeId="0" xr:uid="{174A4560-5443-439E-A88F-A4AE1360594C}">
      <text>
        <r>
          <rPr>
            <sz val="9"/>
            <color indexed="81"/>
            <rFont val="Segoe UI"/>
            <family val="2"/>
          </rPr>
          <t xml:space="preserve">declaration integral
</t>
        </r>
      </text>
    </comment>
    <comment ref="F31" authorId="0" shapeId="0" xr:uid="{49D663A5-D92E-4D16-961B-5642394A5CBE}">
      <text>
        <r>
          <rPr>
            <sz val="9"/>
            <color indexed="81"/>
            <rFont val="Segoe UI"/>
            <family val="2"/>
          </rPr>
          <t>declaration integral
if 0 = 0,01</t>
        </r>
      </text>
    </comment>
    <comment ref="D38" authorId="0" shapeId="0" xr:uid="{DC31D79A-BDF1-4E9E-B704-2447BE46FA34}">
      <text>
        <r>
          <rPr>
            <sz val="9"/>
            <color indexed="81"/>
            <rFont val="Segoe UI"/>
            <family val="2"/>
          </rPr>
          <t>from … to</t>
        </r>
      </text>
    </comment>
    <comment ref="B47" authorId="0" shapeId="0" xr:uid="{0D03BEC5-9FF9-4862-A299-241C7CA9F860}">
      <text>
        <r>
          <rPr>
            <sz val="9"/>
            <color indexed="81"/>
            <rFont val="Segoe UI"/>
            <family val="2"/>
          </rPr>
          <t>Team leader</t>
        </r>
      </text>
    </comment>
    <comment ref="C49" authorId="0" shapeId="0" xr:uid="{105222B6-0B03-4306-9FD8-A736CF235103}">
      <text>
        <r>
          <rPr>
            <sz val="9"/>
            <color indexed="81"/>
            <rFont val="Segoe UI"/>
            <family val="2"/>
          </rPr>
          <t>Phone</t>
        </r>
      </text>
    </comment>
    <comment ref="F49" authorId="0" shapeId="0" xr:uid="{62FA3627-CC2B-4C21-892D-4F3EAD3EFAAE}">
      <text>
        <r>
          <rPr>
            <sz val="9"/>
            <color indexed="81"/>
            <rFont val="Segoe UI"/>
            <family val="2"/>
          </rPr>
          <t>eMail</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Karl Josef Roth</author>
    <author>Roth, Karl-Josef</author>
    <author>rothkj</author>
  </authors>
  <commentList>
    <comment ref="G11" authorId="0" shapeId="0" xr:uid="{2C9730A6-42ED-4899-86A7-27FC176C87D2}">
      <text>
        <r>
          <rPr>
            <sz val="9"/>
            <color indexed="81"/>
            <rFont val="Segoe UI"/>
            <family val="2"/>
          </rPr>
          <t>Phone</t>
        </r>
      </text>
    </comment>
    <comment ref="K11" authorId="0" shapeId="0" xr:uid="{6A3FC6E6-C594-44F2-9D75-5764C4259E71}">
      <text>
        <r>
          <rPr>
            <sz val="9"/>
            <color indexed="81"/>
            <rFont val="Segoe UI"/>
            <family val="2"/>
          </rPr>
          <t>eMail</t>
        </r>
      </text>
    </comment>
    <comment ref="E28" authorId="1" shapeId="0" xr:uid="{00000000-0006-0000-0300-000009000000}">
      <text>
        <r>
          <rPr>
            <sz val="9"/>
            <color indexed="81"/>
            <rFont val="Tahoma"/>
            <family val="2"/>
          </rPr>
          <t>manufacturer
model</t>
        </r>
      </text>
    </comment>
    <comment ref="M28" authorId="1" shapeId="0" xr:uid="{00000000-0006-0000-0300-00000B000000}">
      <text>
        <r>
          <rPr>
            <sz val="9"/>
            <color indexed="81"/>
            <rFont val="Tahoma"/>
            <family val="2"/>
          </rPr>
          <t>manufacturer's certificate degree Celsius</t>
        </r>
      </text>
    </comment>
    <comment ref="P28" authorId="1" shapeId="0" xr:uid="{00000000-0006-0000-0300-00000C000000}">
      <text>
        <r>
          <rPr>
            <sz val="9"/>
            <color indexed="81"/>
            <rFont val="Tahoma"/>
            <family val="2"/>
          </rPr>
          <t>manufacturer's certificate
Newton</t>
        </r>
      </text>
    </comment>
    <comment ref="E30" authorId="1" shapeId="0" xr:uid="{00000000-0006-0000-0300-00000A000000}">
      <text>
        <r>
          <rPr>
            <sz val="9"/>
            <color indexed="81"/>
            <rFont val="Tahoma"/>
            <family val="2"/>
          </rPr>
          <t>declaration in metres
- only data -</t>
        </r>
      </text>
    </comment>
    <comment ref="I32" authorId="1" shapeId="0" xr:uid="{00000000-0006-0000-0300-000006000000}">
      <text>
        <r>
          <rPr>
            <sz val="9"/>
            <color indexed="81"/>
            <rFont val="Tahoma"/>
            <family val="2"/>
          </rPr>
          <t>hh:mm (AM/PM)</t>
        </r>
      </text>
    </comment>
    <comment ref="M32" authorId="1" shapeId="0" xr:uid="{6B20CDA1-3423-46D4-9C87-CAF913CE57B0}">
      <text>
        <r>
          <rPr>
            <sz val="9"/>
            <color indexed="81"/>
            <rFont val="Tahoma"/>
            <family val="2"/>
          </rPr>
          <t>hh:mm (AM/PM)</t>
        </r>
      </text>
    </comment>
    <comment ref="I34" authorId="0" shapeId="0" xr:uid="{05C3E279-880B-458A-BA28-B044425B614C}">
      <text>
        <r>
          <rPr>
            <sz val="9"/>
            <color indexed="81"/>
            <rFont val="Segoe UI"/>
            <family val="2"/>
          </rPr>
          <t>temperature of steel tape
degree Celsius</t>
        </r>
      </text>
    </comment>
    <comment ref="M34" authorId="1" shapeId="0" xr:uid="{00000000-0006-0000-0300-000008000000}">
      <text>
        <r>
          <rPr>
            <sz val="9"/>
            <color indexed="81"/>
            <rFont val="Tahoma"/>
            <family val="2"/>
          </rPr>
          <t>temperature of steel tape
degree Celsius</t>
        </r>
      </text>
    </comment>
    <comment ref="C42" authorId="1" shapeId="0" xr:uid="{00000000-0006-0000-0300-00000D000000}">
      <text>
        <r>
          <rPr>
            <sz val="9"/>
            <color indexed="81"/>
            <rFont val="Tahoma"/>
            <family val="2"/>
          </rPr>
          <t xml:space="preserve">number of full segments
</t>
        </r>
      </text>
    </comment>
    <comment ref="H42" authorId="1" shapeId="0" xr:uid="{00000000-0006-0000-0300-00000E000000}">
      <text>
        <r>
          <rPr>
            <sz val="9"/>
            <color indexed="81"/>
            <rFont val="Tahoma"/>
            <family val="2"/>
          </rPr>
          <t>Length of last segment</t>
        </r>
      </text>
    </comment>
    <comment ref="C47" authorId="1" shapeId="0" xr:uid="{00000000-0006-0000-0300-00000F000000}">
      <text>
        <r>
          <rPr>
            <sz val="9"/>
            <color indexed="81"/>
            <rFont val="Tahoma"/>
            <family val="2"/>
          </rPr>
          <t xml:space="preserve">number of full segments
</t>
        </r>
      </text>
    </comment>
    <comment ref="H47" authorId="1" shapeId="0" xr:uid="{00000000-0006-0000-0300-000010000000}">
      <text>
        <r>
          <rPr>
            <sz val="9"/>
            <color indexed="81"/>
            <rFont val="Tahoma"/>
            <family val="2"/>
          </rPr>
          <t>Length of last segment</t>
        </r>
      </text>
    </comment>
    <comment ref="P47" authorId="1" shapeId="0" xr:uid="{00000000-0006-0000-0300-000011000000}">
      <text>
        <r>
          <rPr>
            <sz val="9"/>
            <color indexed="81"/>
            <rFont val="Tahoma"/>
            <family val="2"/>
          </rPr>
          <t>tolerance:
One cm each segment</t>
        </r>
      </text>
    </comment>
    <comment ref="C60" authorId="1" shapeId="0" xr:uid="{106C1AE0-88FB-452D-BD8C-EE21823D844A}">
      <text>
        <r>
          <rPr>
            <sz val="9"/>
            <color indexed="81"/>
            <rFont val="Tahoma"/>
            <family val="2"/>
          </rPr>
          <t xml:space="preserve">number of full segments
</t>
        </r>
      </text>
    </comment>
    <comment ref="J65" authorId="0" shapeId="0" xr:uid="{990DEA7A-8E5D-4DAC-A41F-8A750CE82F0E}">
      <text>
        <r>
          <rPr>
            <sz val="9"/>
            <color indexed="81"/>
            <rFont val="Segoe UI"/>
            <family val="2"/>
          </rPr>
          <t xml:space="preserve">write adjustment for rounded calibration course
</t>
        </r>
      </text>
    </comment>
    <comment ref="Q109" authorId="2" shapeId="0" xr:uid="{941476D3-0573-424C-9292-A5896BA6A5E7}">
      <text>
        <r>
          <rPr>
            <sz val="9"/>
            <color indexed="81"/>
            <rFont val="Tahoma"/>
            <family val="2"/>
          </rPr>
          <t>number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Roth, Karl-Josef</author>
    <author>rothkj</author>
    <author>Roth-KJM</author>
    <author>Karl Josef Roth</author>
  </authors>
  <commentList>
    <comment ref="E4" authorId="0" shapeId="0" xr:uid="{00000000-0006-0000-0100-000001000000}">
      <text>
        <r>
          <rPr>
            <sz val="9"/>
            <color indexed="81"/>
            <rFont val="Tahoma"/>
            <family val="2"/>
          </rPr>
          <t>name of race(s) / event</t>
        </r>
      </text>
    </comment>
    <comment ref="K4" authorId="0" shapeId="0" xr:uid="{8E31F103-D0FD-41AF-9D97-CA81A9FCFDED}">
      <text>
        <r>
          <rPr>
            <sz val="9"/>
            <color indexed="81"/>
            <rFont val="Tahoma"/>
            <family val="2"/>
          </rPr>
          <t>dd.mm.jjjj
jjjj-mm-dd</t>
        </r>
      </text>
    </comment>
    <comment ref="E6" authorId="1" shapeId="0" xr:uid="{00000000-0006-0000-0100-000003000000}">
      <text>
        <r>
          <rPr>
            <sz val="9"/>
            <color indexed="81"/>
            <rFont val="Tahoma"/>
            <family val="2"/>
          </rPr>
          <t>name, surname, country</t>
        </r>
      </text>
    </comment>
    <comment ref="E9" authorId="0" shapeId="0" xr:uid="{CF6A820E-4577-49EE-97B0-133B2E00B9BF}">
      <text>
        <r>
          <rPr>
            <sz val="9"/>
            <color indexed="81"/>
            <rFont val="Tahoma"/>
            <family val="2"/>
          </rPr>
          <t>location</t>
        </r>
      </text>
    </comment>
    <comment ref="N9" authorId="2" shapeId="0" xr:uid="{235DF12C-DD5A-4C1C-B6FD-174D7DD9C2CF}">
      <text>
        <r>
          <rPr>
            <sz val="9"/>
            <color indexed="81"/>
            <rFont val="Tahoma"/>
            <family val="2"/>
          </rPr>
          <t xml:space="preserve">length in meter with two digits (only digits)
###,##
</t>
        </r>
      </text>
    </comment>
    <comment ref="E10" authorId="0" shapeId="0" xr:uid="{370DD86C-4D8C-45D5-B99D-23EDBFD54426}">
      <text>
        <r>
          <rPr>
            <sz val="9"/>
            <color indexed="81"/>
            <rFont val="Tahoma"/>
            <family val="2"/>
          </rPr>
          <t>location
first course (auto)
sec. course</t>
        </r>
      </text>
    </comment>
    <comment ref="N10" authorId="2" shapeId="0" xr:uid="{4DCF2496-6BDF-4DAB-BAAA-1593F5BDBA22}">
      <text>
        <r>
          <rPr>
            <sz val="9"/>
            <color indexed="81"/>
            <rFont val="Tahoma"/>
            <family val="2"/>
          </rPr>
          <t xml:space="preserve">length in meter with two digits (only digits)
first course: auto
sec. Course ###,##
</t>
        </r>
      </text>
    </comment>
    <comment ref="D13" authorId="0" shapeId="0" xr:uid="{00000000-0006-0000-0100-000006000000}">
      <text>
        <r>
          <rPr>
            <sz val="9"/>
            <color indexed="81"/>
            <rFont val="Tahoma"/>
            <family val="2"/>
          </rPr>
          <t xml:space="preserve">hh:mm (AM/PM)
</t>
        </r>
      </text>
    </comment>
    <comment ref="G13" authorId="0" shapeId="0" xr:uid="{00000000-0006-0000-0100-000007000000}">
      <text>
        <r>
          <rPr>
            <sz val="9"/>
            <color indexed="81"/>
            <rFont val="Tahoma"/>
            <family val="2"/>
          </rPr>
          <t>degree Celsius</t>
        </r>
      </text>
    </comment>
    <comment ref="K13" authorId="0" shapeId="0" xr:uid="{13D35FE0-4A46-446F-A850-9E1A0B940164}">
      <text>
        <r>
          <rPr>
            <sz val="9"/>
            <color indexed="81"/>
            <rFont val="Tahoma"/>
            <family val="2"/>
          </rPr>
          <t xml:space="preserve">hh:mm (AM/PM)
</t>
        </r>
      </text>
    </comment>
    <comment ref="N13" authorId="0" shapeId="0" xr:uid="{964E01D6-9818-4533-B0BD-397CF0E86BC1}">
      <text>
        <r>
          <rPr>
            <sz val="9"/>
            <color indexed="81"/>
            <rFont val="Tahoma"/>
            <family val="2"/>
          </rPr>
          <t>degree Celsius</t>
        </r>
      </text>
    </comment>
    <comment ref="C16" authorId="3" shapeId="0" xr:uid="{9B559943-1B37-4460-B691-1C61E7E7B9F0}">
      <text>
        <r>
          <rPr>
            <sz val="9"/>
            <color indexed="81"/>
            <rFont val="Segoe UI"/>
            <family val="2"/>
          </rPr>
          <t>Ride the calibration course four times, recording data as follows</t>
        </r>
      </text>
    </comment>
    <comment ref="G16" authorId="1" shapeId="0" xr:uid="{00000000-0006-0000-0100-00000F000000}">
      <text>
        <r>
          <rPr>
            <sz val="9"/>
            <color indexed="81"/>
            <rFont val="Tahoma"/>
            <family val="2"/>
          </rPr>
          <t>without prevention</t>
        </r>
      </text>
    </comment>
    <comment ref="G18" authorId="1" shapeId="0" xr:uid="{00000000-0006-0000-0100-000010000000}">
      <text>
        <r>
          <rPr>
            <sz val="9"/>
            <color indexed="81"/>
            <rFont val="Tahoma"/>
            <family val="2"/>
          </rPr>
          <t>working constant with prevention</t>
        </r>
      </text>
    </comment>
    <comment ref="H22" authorId="0" shapeId="0" xr:uid="{A941B714-8B4C-4564-9666-F209A39FCF5D}">
      <text>
        <r>
          <rPr>
            <sz val="9"/>
            <color indexed="81"/>
            <rFont val="Tahoma"/>
            <family val="2"/>
          </rPr>
          <t>a = Average  (Standard)
or
h = Higher constant
or
d = Deeper constant</t>
        </r>
      </text>
    </comment>
    <comment ref="G25" authorId="2" shapeId="0" xr:uid="{00000000-0006-0000-0100-000013000000}">
      <text>
        <r>
          <rPr>
            <sz val="9"/>
            <color indexed="81"/>
            <rFont val="Tahoma"/>
            <family val="2"/>
          </rPr>
          <t xml:space="preserve">list your measured points
</t>
        </r>
      </text>
    </comment>
    <comment ref="H25" authorId="2" shapeId="0" xr:uid="{00000000-0006-0000-0100-000014000000}">
      <text>
        <r>
          <rPr>
            <sz val="9"/>
            <color indexed="81"/>
            <rFont val="Tahoma"/>
            <family val="2"/>
          </rPr>
          <t xml:space="preserve">list first and second measurement 
</t>
        </r>
      </text>
    </comment>
    <comment ref="J25" authorId="2" shapeId="0" xr:uid="{00000000-0006-0000-0100-000015000000}">
      <text>
        <r>
          <rPr>
            <sz val="9"/>
            <color indexed="81"/>
            <rFont val="Tahoma"/>
            <family val="2"/>
          </rPr>
          <t xml:space="preserve">list several sections of course
</t>
        </r>
      </text>
    </comment>
    <comment ref="K25" authorId="2" shapeId="0" xr:uid="{00000000-0006-0000-0100-000016000000}">
      <text>
        <r>
          <rPr>
            <sz val="9"/>
            <color indexed="81"/>
            <rFont val="Tahoma"/>
            <family val="2"/>
          </rPr>
          <t>calculate first and second measurement (Counts)</t>
        </r>
      </text>
    </comment>
    <comment ref="M25" authorId="2" shapeId="0" xr:uid="{00000000-0006-0000-0100-000017000000}">
      <text>
        <r>
          <rPr>
            <sz val="9"/>
            <color indexed="81"/>
            <rFont val="Tahoma"/>
            <family val="2"/>
          </rPr>
          <t xml:space="preserve">valid length of section/course
</t>
        </r>
      </text>
    </comment>
    <comment ref="O25" authorId="2" shapeId="0" xr:uid="{00000000-0006-0000-0100-000018000000}">
      <text>
        <r>
          <rPr>
            <sz val="9"/>
            <color indexed="81"/>
            <rFont val="Tahoma"/>
            <family val="2"/>
          </rPr>
          <t>list and add measured sections to total distance
Hint:
take the lists below calculation lists</t>
        </r>
      </text>
    </comment>
    <comment ref="O88" authorId="1" shapeId="0" xr:uid="{00000000-0006-0000-0100-000019000000}">
      <text>
        <r>
          <rPr>
            <sz val="9"/>
            <color indexed="81"/>
            <rFont val="Tahoma"/>
            <family val="2"/>
          </rPr>
          <t>number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Roth, Karl-Josef</author>
    <author>rothkj</author>
    <author>Roth-KJM</author>
    <author>Karl Josef Roth</author>
  </authors>
  <commentList>
    <comment ref="E4" authorId="0" shapeId="0" xr:uid="{C2B342F2-9C4D-4D61-8609-A7017516F100}">
      <text>
        <r>
          <rPr>
            <sz val="9"/>
            <color indexed="81"/>
            <rFont val="Tahoma"/>
            <family val="2"/>
          </rPr>
          <t>name of race(s) / event</t>
        </r>
      </text>
    </comment>
    <comment ref="K4" authorId="0" shapeId="0" xr:uid="{BA8641D9-3021-4A87-A715-43BF95FD73BE}">
      <text>
        <r>
          <rPr>
            <sz val="9"/>
            <color indexed="81"/>
            <rFont val="Tahoma"/>
            <family val="2"/>
          </rPr>
          <t>dd.mm.jjjj
jjjj-mm-dd</t>
        </r>
      </text>
    </comment>
    <comment ref="E6" authorId="1" shapeId="0" xr:uid="{9947B58C-B35B-408B-9AFA-D62FE7D00F38}">
      <text>
        <r>
          <rPr>
            <sz val="9"/>
            <color indexed="81"/>
            <rFont val="Tahoma"/>
            <family val="2"/>
          </rPr>
          <t xml:space="preserve">name, surname, country </t>
        </r>
      </text>
    </comment>
    <comment ref="D12" authorId="0" shapeId="0" xr:uid="{60FEB943-E5F1-4F8C-9F86-04D5F636831A}">
      <text>
        <r>
          <rPr>
            <sz val="9"/>
            <color indexed="81"/>
            <rFont val="Tahoma"/>
            <family val="2"/>
          </rPr>
          <t>location</t>
        </r>
      </text>
    </comment>
    <comment ref="N12" authorId="2" shapeId="0" xr:uid="{A9DC6EDB-1BEE-46F9-B751-A86F35B3EB64}">
      <text>
        <r>
          <rPr>
            <sz val="9"/>
            <color indexed="81"/>
            <rFont val="Tahoma"/>
            <family val="2"/>
          </rPr>
          <t xml:space="preserve">length in meter with two digits 
###,##
</t>
        </r>
      </text>
    </comment>
    <comment ref="D13" authorId="0" shapeId="0" xr:uid="{772207B3-0671-4258-A7D5-7994CA0BDFBA}">
      <text>
        <r>
          <rPr>
            <sz val="9"/>
            <color indexed="81"/>
            <rFont val="Tahoma"/>
            <family val="2"/>
          </rPr>
          <t xml:space="preserve">hh:mm (AM/PM)
</t>
        </r>
      </text>
    </comment>
    <comment ref="G13" authorId="0" shapeId="0" xr:uid="{9D44855D-DDCD-4C69-8929-56C33F0B2A8D}">
      <text>
        <r>
          <rPr>
            <sz val="9"/>
            <color indexed="81"/>
            <rFont val="Tahoma"/>
            <family val="2"/>
          </rPr>
          <t>degree Celsius</t>
        </r>
      </text>
    </comment>
    <comment ref="C16" authorId="3" shapeId="0" xr:uid="{FEB6AF8E-EB9A-491C-8CDA-B60E07DBA6D1}">
      <text>
        <r>
          <rPr>
            <sz val="9"/>
            <color indexed="81"/>
            <rFont val="Segoe UI"/>
            <family val="2"/>
          </rPr>
          <t>Ride the calibration course four times, recording data as follows</t>
        </r>
      </text>
    </comment>
    <comment ref="G16" authorId="1" shapeId="0" xr:uid="{D9F9C3A0-8ACB-4964-93A5-B758AAEC1225}">
      <text>
        <r>
          <rPr>
            <sz val="9"/>
            <color indexed="81"/>
            <rFont val="Tahoma"/>
            <family val="2"/>
          </rPr>
          <t>without prevention</t>
        </r>
      </text>
    </comment>
    <comment ref="G18" authorId="1" shapeId="0" xr:uid="{53C85FC4-DFA2-4A25-A65C-B2BB7966B6E7}">
      <text>
        <r>
          <rPr>
            <sz val="9"/>
            <color indexed="81"/>
            <rFont val="Tahoma"/>
            <family val="2"/>
          </rPr>
          <t>working constant with prevention</t>
        </r>
      </text>
    </comment>
    <comment ref="G19" authorId="0" shapeId="0" xr:uid="{5DA0407B-BCD7-4993-A552-27B5E86C3736}">
      <text>
        <r>
          <rPr>
            <sz val="9"/>
            <color indexed="81"/>
            <rFont val="Tahoma"/>
            <family val="2"/>
          </rPr>
          <t xml:space="preserve">accuracy of measurement
</t>
        </r>
      </text>
    </comment>
    <comment ref="D23" authorId="0" shapeId="0" xr:uid="{DDF44279-09C0-4328-B24E-B999A7C9DD0F}">
      <text>
        <r>
          <rPr>
            <sz val="9"/>
            <color indexed="81"/>
            <rFont val="Tahoma"/>
            <family val="2"/>
          </rPr>
          <t xml:space="preserve">location
first course (auto)
sec. Course
</t>
        </r>
      </text>
    </comment>
    <comment ref="N23" authorId="2" shapeId="0" xr:uid="{8D51E23F-22A5-40DD-840C-CB57C19B45A8}">
      <text>
        <r>
          <rPr>
            <sz val="9"/>
            <color indexed="81"/>
            <rFont val="Tahoma"/>
            <family val="2"/>
          </rPr>
          <t xml:space="preserve">length in meter with two digits (only digits)
first course: auto
sec. Course ###,##
</t>
        </r>
      </text>
    </comment>
    <comment ref="F33" authorId="0" shapeId="0" xr:uid="{25D60CA8-3B6B-48D3-A2B3-21F6BB68FF68}">
      <text>
        <r>
          <rPr>
            <sz val="9"/>
            <color indexed="81"/>
            <rFont val="Tahoma"/>
            <family val="2"/>
          </rPr>
          <t>a = Average  (Standard)
or
h = Higher constant
or
d = Deeper constant</t>
        </r>
      </text>
    </comment>
    <comment ref="M33" authorId="0" shapeId="0" xr:uid="{8D6FF22A-326E-43B2-A879-5F482D58FEF1}">
      <text>
        <r>
          <rPr>
            <sz val="9"/>
            <color indexed="81"/>
            <rFont val="Tahoma"/>
            <family val="2"/>
          </rPr>
          <t>a = Average  (Standard)
or
h = Higher constant
or
d = Deeper constant</t>
        </r>
      </text>
    </comment>
    <comment ref="G36" authorId="2" shapeId="0" xr:uid="{9E9C395B-2D82-4FAE-A0B2-24F82F0B2020}">
      <text>
        <r>
          <rPr>
            <sz val="9"/>
            <color indexed="81"/>
            <rFont val="Tahoma"/>
            <family val="2"/>
          </rPr>
          <t xml:space="preserve">list your measured points
</t>
        </r>
      </text>
    </comment>
    <comment ref="H36" authorId="2" shapeId="0" xr:uid="{C94CF681-0408-4C31-A94A-6A4C74114B8F}">
      <text>
        <r>
          <rPr>
            <sz val="9"/>
            <color indexed="81"/>
            <rFont val="Tahoma"/>
            <family val="2"/>
          </rPr>
          <t xml:space="preserve">list first and second measurement 
</t>
        </r>
      </text>
    </comment>
    <comment ref="J36" authorId="2" shapeId="0" xr:uid="{694EF086-F483-4B86-8079-152DFA23D9B7}">
      <text>
        <r>
          <rPr>
            <sz val="9"/>
            <color indexed="81"/>
            <rFont val="Tahoma"/>
            <family val="2"/>
          </rPr>
          <t xml:space="preserve">list several sections of course
</t>
        </r>
      </text>
    </comment>
    <comment ref="K36" authorId="2" shapeId="0" xr:uid="{BE38CB5E-D421-4620-9CD9-36E3B7658DE0}">
      <text>
        <r>
          <rPr>
            <sz val="9"/>
            <color indexed="81"/>
            <rFont val="Tahoma"/>
            <family val="2"/>
          </rPr>
          <t>calculate first and second measurement (Counts)</t>
        </r>
      </text>
    </comment>
    <comment ref="M36" authorId="2" shapeId="0" xr:uid="{0CA4B36D-900D-4EEA-9E4C-5A1D4551F422}">
      <text>
        <r>
          <rPr>
            <sz val="9"/>
            <color indexed="81"/>
            <rFont val="Tahoma"/>
            <family val="2"/>
          </rPr>
          <t xml:space="preserve">valid length of section/course
</t>
        </r>
      </text>
    </comment>
    <comment ref="O36" authorId="2" shapeId="0" xr:uid="{F6186213-287A-4BCA-8D2B-0C2C1443E091}">
      <text>
        <r>
          <rPr>
            <sz val="9"/>
            <color indexed="81"/>
            <rFont val="Tahoma"/>
            <family val="2"/>
          </rPr>
          <t>list and add measured sections to total distance
Hint:
take the lists below calculation lists</t>
        </r>
      </text>
    </comment>
    <comment ref="O88" authorId="1" shapeId="0" xr:uid="{3A6BECE0-CE18-4BBC-A107-F6C83F018881}">
      <text>
        <r>
          <rPr>
            <sz val="9"/>
            <color indexed="81"/>
            <rFont val="Tahoma"/>
            <family val="2"/>
          </rPr>
          <t>number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Roth-KJM</author>
    <author>rothkj</author>
  </authors>
  <commentList>
    <comment ref="F3" authorId="0" shapeId="0" xr:uid="{68BB8F47-91E7-48CC-B431-F2AEF230B784}">
      <text>
        <r>
          <rPr>
            <sz val="9"/>
            <color indexed="81"/>
            <rFont val="Tahoma"/>
            <family val="2"/>
          </rPr>
          <t xml:space="preserve">list first and second measurement 
</t>
        </r>
      </text>
    </comment>
    <comment ref="I3" authorId="0" shapeId="0" xr:uid="{E307F047-84D8-4B28-8290-80E832F4EA6F}">
      <text>
        <r>
          <rPr>
            <sz val="9"/>
            <color indexed="81"/>
            <rFont val="Tahoma"/>
            <family val="2"/>
          </rPr>
          <t>calculate first and second measurement (Counts)</t>
        </r>
      </text>
    </comment>
    <comment ref="K3" authorId="0" shapeId="0" xr:uid="{FCB376CF-C01F-4922-A035-53B4B5FFEC33}">
      <text>
        <r>
          <rPr>
            <sz val="9"/>
            <color indexed="81"/>
            <rFont val="Tahoma"/>
            <family val="2"/>
          </rPr>
          <t xml:space="preserve">valid length of section/course
</t>
        </r>
      </text>
    </comment>
    <comment ref="M3" authorId="0" shapeId="0" xr:uid="{4846A363-C159-4A47-9F5C-A12B7615D9D8}">
      <text>
        <r>
          <rPr>
            <sz val="9"/>
            <color indexed="81"/>
            <rFont val="Tahoma"/>
            <family val="2"/>
          </rPr>
          <t>list and add measured sections to total distance
Hint:
take the lists below calculation lists</t>
        </r>
      </text>
    </comment>
    <comment ref="M75" authorId="1" shapeId="0" xr:uid="{D57A827F-AED2-4B46-87A9-4488783B2533}">
      <text>
        <r>
          <rPr>
            <sz val="9"/>
            <color indexed="81"/>
            <rFont val="Tahoma"/>
            <family val="2"/>
          </rPr>
          <t>number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Roth-KJM</author>
    <author>rothkj</author>
  </authors>
  <commentList>
    <comment ref="F3" authorId="0" shapeId="0" xr:uid="{4216E26C-C0A0-499C-988E-9C5F42AD7427}">
      <text>
        <r>
          <rPr>
            <sz val="9"/>
            <color indexed="81"/>
            <rFont val="Tahoma"/>
            <family val="2"/>
          </rPr>
          <t xml:space="preserve">list first and second measurement 
</t>
        </r>
      </text>
    </comment>
    <comment ref="I3" authorId="0" shapeId="0" xr:uid="{62B1F581-6C17-4643-BF98-CC78645C3963}">
      <text>
        <r>
          <rPr>
            <sz val="9"/>
            <color indexed="81"/>
            <rFont val="Tahoma"/>
            <family val="2"/>
          </rPr>
          <t>calculate first and second measurement (Counts)</t>
        </r>
      </text>
    </comment>
    <comment ref="K3" authorId="0" shapeId="0" xr:uid="{0F7CB1F5-6629-4760-97BC-389B5046CDA9}">
      <text>
        <r>
          <rPr>
            <sz val="9"/>
            <color indexed="81"/>
            <rFont val="Tahoma"/>
            <family val="2"/>
          </rPr>
          <t xml:space="preserve">valid length of section/course
</t>
        </r>
      </text>
    </comment>
    <comment ref="M3" authorId="0" shapeId="0" xr:uid="{CD838864-CB54-4A76-8DC3-4BD70D32200E}">
      <text>
        <r>
          <rPr>
            <sz val="9"/>
            <color indexed="81"/>
            <rFont val="Tahoma"/>
            <family val="2"/>
          </rPr>
          <t>list and add measured sections to total distance
Hint:
take the lists below calculation lists</t>
        </r>
      </text>
    </comment>
    <comment ref="M75" authorId="1" shapeId="0" xr:uid="{A4998F5C-32A0-4E96-9C88-CE7395E2E185}">
      <text>
        <r>
          <rPr>
            <sz val="9"/>
            <color indexed="81"/>
            <rFont val="Tahoma"/>
            <family val="2"/>
          </rPr>
          <t>number</t>
        </r>
      </text>
    </comment>
  </commentList>
</comments>
</file>

<file path=xl/sharedStrings.xml><?xml version="1.0" encoding="utf-8"?>
<sst xmlns="http://schemas.openxmlformats.org/spreadsheetml/2006/main" count="457" uniqueCount="177">
  <si>
    <t>MP</t>
  </si>
  <si>
    <t>Temperature:</t>
  </si>
  <si>
    <t>Difference</t>
  </si>
  <si>
    <t>Reading 1</t>
  </si>
  <si>
    <t>Reading 2</t>
  </si>
  <si>
    <t>Average:</t>
  </si>
  <si>
    <t>Steel tape:</t>
  </si>
  <si>
    <t>Difference between #1 #2:</t>
  </si>
  <si>
    <t>Length of calibration course:</t>
  </si>
  <si>
    <t>Adjustment for rounded calibration course:</t>
  </si>
  <si>
    <t>MP → MP</t>
  </si>
  <si>
    <t>Length (m):</t>
  </si>
  <si>
    <t>Length of calibration course (rounded):</t>
  </si>
  <si>
    <t>Difference 1</t>
  </si>
  <si>
    <t>Difference 2</t>
  </si>
  <si>
    <t>a</t>
  </si>
  <si>
    <t>Length:</t>
  </si>
  <si>
    <t>Prevention (+0,1%)</t>
  </si>
  <si>
    <t>Counts / km</t>
  </si>
  <si>
    <t>Counter unit reading</t>
  </si>
  <si>
    <t>without security-factor</t>
  </si>
  <si>
    <t>Reading M 1</t>
  </si>
  <si>
    <t>Reading M 2</t>
  </si>
  <si>
    <t>Diff M 1</t>
  </si>
  <si>
    <t>Diff M 2</t>
  </si>
  <si>
    <t>WA-AIMS Measurer [Grade A]:</t>
  </si>
  <si>
    <t>WA-AIMS Measurer 1 [Grade A]:</t>
  </si>
  <si>
    <t>Calibration course:</t>
  </si>
  <si>
    <t>x</t>
  </si>
  <si>
    <t>Ride</t>
  </si>
  <si>
    <t>Reading</t>
  </si>
  <si>
    <t>START</t>
  </si>
  <si>
    <t>End 1</t>
  </si>
  <si>
    <t>End 2</t>
  </si>
  <si>
    <t>End 3</t>
  </si>
  <si>
    <t>End 4</t>
  </si>
  <si>
    <t>Traction:</t>
  </si>
  <si>
    <t>Country:</t>
  </si>
  <si>
    <t>Contact:</t>
  </si>
  <si>
    <t>Reason:</t>
  </si>
  <si>
    <t>Common details</t>
  </si>
  <si>
    <t>Name of event:</t>
  </si>
  <si>
    <t>Start:</t>
  </si>
  <si>
    <t>Finish:</t>
  </si>
  <si>
    <t>Date of report:</t>
  </si>
  <si>
    <t>Calibration course / Evaluation / Description of course / Sketches &amp; Maps</t>
  </si>
  <si>
    <t>Course measurer:</t>
  </si>
  <si>
    <t>Notice - Author:</t>
  </si>
  <si>
    <t xml:space="preserve">Page </t>
  </si>
  <si>
    <t>The road course measurement and report were carried out and prepared within the framework of the obligation to take special care in accordance with the globally applicable standards for measurement method "shortest possible route" (SPR) and "International Competition Rules" (IWR). However, the responsible road course measurer and all downstream organizational bodies do not assume any personal liability in the event of possible deviations from the course, or if the event does not take place on the competition corridor as shown in measurement report.</t>
  </si>
  <si>
    <t>Table of contents:</t>
  </si>
  <si>
    <t>Date of measurement:</t>
  </si>
  <si>
    <t>steel tape</t>
  </si>
  <si>
    <t>WA-AIMS Measurer 2 [Grade A]:</t>
  </si>
  <si>
    <t>Finish constant/km</t>
  </si>
  <si>
    <t>Working constant/km</t>
  </si>
  <si>
    <t>Course (m)</t>
  </si>
  <si>
    <t>Length 1 (m)</t>
  </si>
  <si>
    <t>Length 2 (m)</t>
  </si>
  <si>
    <t>Diff 1</t>
  </si>
  <si>
    <t>Diff 2</t>
  </si>
  <si>
    <t>Working constant 1/km</t>
  </si>
  <si>
    <t>Working constant 2/km</t>
  </si>
  <si>
    <t>Finish constant 2/km</t>
  </si>
  <si>
    <t>Finish constant 1/km</t>
  </si>
  <si>
    <t>Course measurer 2:</t>
  </si>
  <si>
    <t xml:space="preserve">Type of course: </t>
  </si>
  <si>
    <t>WA/AIMS:</t>
  </si>
  <si>
    <t>MP→MP</t>
  </si>
  <si>
    <t>Method:</t>
  </si>
  <si>
    <t>Calibration course 1/2:</t>
  </si>
  <si>
    <t>MEASUREMENT REPORT</t>
  </si>
  <si>
    <t>APPLICATION FOR CERTIFICATION OF A ROAD COURSE</t>
  </si>
  <si>
    <t>Race date:</t>
  </si>
  <si>
    <t>City/Town:</t>
  </si>
  <si>
    <t>Race director:</t>
  </si>
  <si>
    <t>Type of terrain:</t>
  </si>
  <si>
    <t>(Flat, Undulating, Hilly)</t>
  </si>
  <si>
    <t>(IWR CR 31.21.2 • % of course distance)</t>
  </si>
  <si>
    <t>(IWR CR 31.21.3 • Elevation change +- m/km)</t>
  </si>
  <si>
    <t>Distance, in a straight line, between start and finish [m]:</t>
  </si>
  <si>
    <t>Number of measurements:</t>
  </si>
  <si>
    <t>The course shall be measured along the shortest possible route that an athlete could follow within the section of the road permitted for use in the race.</t>
  </si>
  <si>
    <t>Two</t>
  </si>
  <si>
    <t>(see details as listed below "Overview of measurement procedure - Description of the course")</t>
  </si>
  <si>
    <t>Please join this request to the complete measurement report (select colored areas with TAB key • no information = blank key)</t>
  </si>
  <si>
    <t>Measurement team:</t>
  </si>
  <si>
    <t>DETAIL OF THE CALIBRATION COURSE &amp; STEEL DATA SHEET</t>
  </si>
  <si>
    <t>Location of calibration course:</t>
  </si>
  <si>
    <t>Date measured:</t>
  </si>
  <si>
    <t>Measurement team leader:</t>
  </si>
  <si>
    <t>List names &amp; duties of team members:</t>
  </si>
  <si>
    <t>Are the start and finish points located on the road where a bicycle wheel can touch them, or elsewhere?</t>
  </si>
  <si>
    <t>Bicycle check:</t>
  </si>
  <si>
    <t>Start time:</t>
  </si>
  <si>
    <t>Finish time:</t>
  </si>
  <si>
    <t>BICYCLE CALIBRATION DATA SHEET</t>
  </si>
  <si>
    <t>PRE-CALIBRATION:</t>
  </si>
  <si>
    <t>POST-CALIBRATION:</t>
  </si>
  <si>
    <t>Time of day:</t>
  </si>
  <si>
    <t>Pre average count</t>
  </si>
  <si>
    <t>Post average count</t>
  </si>
  <si>
    <t>Measured point</t>
  </si>
  <si>
    <t>Measurement in analogy to WA competition &amp; technical rules</t>
  </si>
  <si>
    <t>Cumulative counts</t>
  </si>
  <si>
    <t>Counter reading</t>
  </si>
  <si>
    <t>Cumulative distance</t>
  </si>
  <si>
    <t>Distance</t>
  </si>
  <si>
    <t>BICYCLE CALIBRATION DATA SHEET (TWO MEASURERS)</t>
  </si>
  <si>
    <t>Measurer 2 - PRE-CALIBRATION:</t>
  </si>
  <si>
    <t>Measurer 1 - PRE-CALIBRATION:</t>
  </si>
  <si>
    <t>Measurer 1 - POST-CALIBRATION:</t>
  </si>
  <si>
    <t>Measurer 2 - POST-CALIBRATION:</t>
  </si>
  <si>
    <t>BICYCLE CALIBRATION DATA SHEET - SPREAD SHEET</t>
  </si>
  <si>
    <t>Measurements and calculations:</t>
  </si>
  <si>
    <t># tape lengths</t>
  </si>
  <si>
    <t>distance per tape length</t>
  </si>
  <si>
    <t>+</t>
  </si>
  <si>
    <t>partial tape length</t>
  </si>
  <si>
    <t>=</t>
  </si>
  <si>
    <t>measured distance</t>
  </si>
  <si>
    <t>Use the average tape temperature during measurement. Work out answer to at
least seven digits beyond the decimal point</t>
  </si>
  <si>
    <t>Temperature correction factor</t>
  </si>
  <si>
    <t>NOTE:</t>
  </si>
  <si>
    <t>correction factor</t>
  </si>
  <si>
    <t>avg. raw measurement</t>
  </si>
  <si>
    <t>corrected measurement</t>
  </si>
  <si>
    <t>If you wish, you may now adjust the course to obtain an even distance, such as 300 metres. This is not necessary as you may choose instead to use an odd-distance calibration course whose endpoints are preexisting permanent objects in the road to guard against hazards such as repaving. If you adjusted the course, explain why you did it.</t>
  </si>
  <si>
    <t>Desired length of course:</t>
  </si>
  <si>
    <t>Length of course as measured:</t>
  </si>
  <si>
    <t>Describe all adjustments made to the course after measurement:</t>
  </si>
  <si>
    <t>A)</t>
  </si>
  <si>
    <t>B)</t>
  </si>
  <si>
    <t>C)</t>
  </si>
  <si>
    <t>D)</t>
  </si>
  <si>
    <t>1)</t>
  </si>
  <si>
    <t>2)</t>
  </si>
  <si>
    <t>3)</t>
  </si>
  <si>
    <t>4)</t>
  </si>
  <si>
    <t>5)</t>
  </si>
  <si>
    <t>6)</t>
  </si>
  <si>
    <t>Counts for full calibration course:</t>
  </si>
  <si>
    <t>Counts for one tape length:</t>
  </si>
  <si>
    <t>Divide A by B:</t>
  </si>
  <si>
    <t>Number of full tape lengths:</t>
  </si>
  <si>
    <t>First measurement:</t>
  </si>
  <si>
    <t>Second measurement:</t>
  </si>
  <si>
    <t>Average raw (uncorrected) measurement of course:</t>
  </si>
  <si>
    <t>Temperature correction:</t>
  </si>
  <si>
    <t>Corrected measurement:</t>
  </si>
  <si>
    <t>Final (adjusted) length of calibration course:</t>
  </si>
  <si>
    <t>This is a check against miscounting the number of tape lengths. If you use a gross measurement check other than a bicycle, please explain.</t>
  </si>
  <si>
    <t>This checks the distance between the SAME tentative start &amp; finish points marked in the first measurement, but use new intermediate taping points.</t>
  </si>
  <si>
    <t>This establishes tentative start and finish marks which should not be changed until the final adjustment on line 6 below.</t>
  </si>
  <si>
    <t>How are the start &amp; finish points marked?</t>
  </si>
  <si>
    <t>50 N</t>
  </si>
  <si>
    <r>
      <rPr>
        <b/>
        <sz val="11"/>
        <rFont val="Arial"/>
        <family val="2"/>
      </rPr>
      <t>Steel Tape Temperature:</t>
    </r>
    <r>
      <rPr>
        <sz val="11"/>
        <rFont val="Arial"/>
        <family val="2"/>
      </rPr>
      <t xml:space="preserve"> </t>
    </r>
    <r>
      <rPr>
        <sz val="10"/>
        <rFont val="Arial"/>
        <family val="2"/>
      </rPr>
      <t>(shaded from direct sun)</t>
    </r>
  </si>
  <si>
    <t>For temperatures below 20ºC, factor is less than one / above 20ºC, factor is greater than one</t>
  </si>
  <si>
    <t>correction length</t>
  </si>
  <si>
    <t>Submit a map of this calibration course, showing direction of north, the name of the road (and relevant cross streets), and the exact locations of start and finish points, including taped distances from nearby permanent locations.</t>
  </si>
  <si>
    <t>Formula of temperature correction: f = 1 + (0.0000115 x [Celsius temperature - 20°C])</t>
  </si>
  <si>
    <t>Is the calibration course</t>
  </si>
  <si>
    <t xml:space="preserve"> STRAIGHT:</t>
  </si>
  <si>
    <t>PAVED:</t>
  </si>
  <si>
    <t>Standard specification of steel tape</t>
  </si>
  <si>
    <t>Number of measurements: Two</t>
  </si>
  <si>
    <t>max. permissible (# segments+1 cm):</t>
  </si>
  <si>
    <t>Constant of the day:</t>
  </si>
  <si>
    <t>Constant of the day - Meas 1:</t>
  </si>
  <si>
    <t>Constant of the day - Meas 2:</t>
  </si>
  <si>
    <t>Advertised race distances [m]:</t>
  </si>
  <si>
    <t>Notice to courses:</t>
  </si>
  <si>
    <t>Elevation above sea level [m]</t>
  </si>
  <si>
    <t>(Loop / Lap / Point to Point / Out &amp; Back)</t>
  </si>
  <si>
    <t>without security-factor:</t>
  </si>
  <si>
    <t>base by WA/AIMS • manufactured by Karl Josef Roth [WA/AIMS Grade A]</t>
  </si>
  <si>
    <t>Date(s) of measurements: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</si>
</sst>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 #,##0.00\ &quot;€&quot;_-;\-* #,##0.00\ &quot;€&quot;_-;_-* &quot;-&quot;??\ &quot;€&quot;_-;_-@_-"/>
    <numFmt numFmtId="164" formatCode="0.0"/>
    <numFmt numFmtId="165" formatCode="0\ &quot;°C&quot;"/>
    <numFmt numFmtId="166" formatCode="#,##0.0"/>
    <numFmt numFmtId="167" formatCode="0.0\ &quot;cm&quot;"/>
    <numFmt numFmtId="168" formatCode="#,##0.00\ &quot;m&quot;"/>
    <numFmt numFmtId="169" formatCode="0.0\ &quot;°C&quot;"/>
    <numFmt numFmtId="170" formatCode="0.0000000"/>
    <numFmt numFmtId="171" formatCode="##,##0.000\ &quot;m&quot;"/>
    <numFmt numFmtId="172" formatCode="yyyy\-mm\-dd;@"/>
    <numFmt numFmtId="173" formatCode="[$-409]h:mm\ AM/PM;@"/>
    <numFmt numFmtId="174" formatCode="&quot;Page&quot;\ 0"/>
    <numFmt numFmtId="175" formatCode="0.0\ &quot;m&quot;"/>
    <numFmt numFmtId="176" formatCode="0.00\ &quot;m&quot;"/>
    <numFmt numFmtId="177" formatCode="0\ &quot;m&quot;"/>
    <numFmt numFmtId="178" formatCode="0.0\ &quot;m/km&quot;"/>
    <numFmt numFmtId="179" formatCode="#,###.00\ &quot;m&quot;"/>
    <numFmt numFmtId="180" formatCode="0.000\ &quot;m&quot;"/>
    <numFmt numFmtId="181" formatCode="0.000"/>
  </numFmts>
  <fonts count="62" x14ac:knownFonts="1">
    <font>
      <sz val="11"/>
      <color theme="1"/>
      <name val="Calibri"/>
      <family val="2"/>
      <scheme val="minor"/>
    </font>
    <font>
      <sz val="11"/>
      <color theme="1"/>
      <name val="Calibri"/>
      <family val="2"/>
      <scheme val="minor"/>
    </font>
    <font>
      <sz val="10"/>
      <name val="Arial"/>
      <family val="2"/>
    </font>
    <font>
      <i/>
      <sz val="10"/>
      <name val="Arial"/>
      <family val="2"/>
    </font>
    <font>
      <b/>
      <sz val="10"/>
      <name val="Arial"/>
      <family val="2"/>
    </font>
    <font>
      <sz val="9"/>
      <name val="Arial"/>
      <family val="2"/>
    </font>
    <font>
      <sz val="9"/>
      <color indexed="81"/>
      <name val="Tahoma"/>
      <family val="2"/>
    </font>
    <font>
      <i/>
      <sz val="9"/>
      <name val="Arial"/>
      <family val="2"/>
    </font>
    <font>
      <sz val="11"/>
      <color theme="1"/>
      <name val="Arial Narrow"/>
      <family val="2"/>
    </font>
    <font>
      <sz val="10"/>
      <color theme="1"/>
      <name val="Arial Narrow"/>
      <family val="2"/>
    </font>
    <font>
      <sz val="9"/>
      <name val="Arial Narrow"/>
      <family val="2"/>
    </font>
    <font>
      <sz val="8"/>
      <color theme="1"/>
      <name val="Arial Narrow"/>
      <family val="2"/>
    </font>
    <font>
      <b/>
      <i/>
      <u/>
      <sz val="11"/>
      <name val="Arial Narrow"/>
      <family val="2"/>
    </font>
    <font>
      <b/>
      <i/>
      <sz val="11"/>
      <name val="Arial Narrow"/>
      <family val="2"/>
    </font>
    <font>
      <sz val="9"/>
      <color indexed="81"/>
      <name val="Segoe UI"/>
      <family val="2"/>
    </font>
    <font>
      <sz val="11"/>
      <color theme="1"/>
      <name val="Arial"/>
      <family val="2"/>
    </font>
    <font>
      <b/>
      <sz val="14"/>
      <name val="Arial"/>
      <family val="2"/>
    </font>
    <font>
      <b/>
      <sz val="12"/>
      <name val="Arial"/>
      <family val="2"/>
    </font>
    <font>
      <b/>
      <sz val="11"/>
      <name val="Arial"/>
      <family val="2"/>
    </font>
    <font>
      <sz val="11"/>
      <name val="Arial"/>
      <family val="2"/>
    </font>
    <font>
      <sz val="10"/>
      <color theme="1"/>
      <name val="Arial"/>
      <family val="2"/>
    </font>
    <font>
      <i/>
      <u/>
      <sz val="10"/>
      <name val="Arial"/>
      <family val="2"/>
    </font>
    <font>
      <i/>
      <sz val="9"/>
      <color theme="3"/>
      <name val="Arial"/>
      <family val="2"/>
    </font>
    <font>
      <i/>
      <sz val="10"/>
      <color rgb="FFFF0000"/>
      <name val="Arial"/>
      <family val="2"/>
    </font>
    <font>
      <b/>
      <i/>
      <u/>
      <sz val="10"/>
      <name val="Arial"/>
      <family val="2"/>
    </font>
    <font>
      <i/>
      <sz val="10"/>
      <color theme="3"/>
      <name val="Arial"/>
      <family val="2"/>
    </font>
    <font>
      <i/>
      <sz val="10"/>
      <color theme="1"/>
      <name val="Arial"/>
      <family val="2"/>
    </font>
    <font>
      <i/>
      <sz val="11"/>
      <name val="Arial"/>
      <family val="2"/>
    </font>
    <font>
      <i/>
      <sz val="12"/>
      <color theme="1"/>
      <name val="Arial"/>
      <family val="2"/>
    </font>
    <font>
      <b/>
      <sz val="11"/>
      <color theme="1"/>
      <name val="Arial"/>
      <family val="2"/>
    </font>
    <font>
      <u/>
      <sz val="9"/>
      <name val="Arial"/>
      <family val="2"/>
    </font>
    <font>
      <u/>
      <sz val="10"/>
      <color theme="1"/>
      <name val="Arial"/>
      <family val="2"/>
    </font>
    <font>
      <sz val="8"/>
      <name val="Calibri"/>
      <family val="2"/>
      <scheme val="minor"/>
    </font>
    <font>
      <sz val="11"/>
      <color rgb="FF000000"/>
      <name val="Calibri"/>
      <family val="2"/>
      <charset val="1"/>
    </font>
    <font>
      <sz val="11"/>
      <color rgb="FF000000"/>
      <name val="Arial"/>
      <family val="2"/>
    </font>
    <font>
      <b/>
      <sz val="24"/>
      <color rgb="FF000000"/>
      <name val="Arial"/>
      <family val="2"/>
    </font>
    <font>
      <b/>
      <sz val="12"/>
      <color rgb="FF000000"/>
      <name val="Arial"/>
      <family val="2"/>
    </font>
    <font>
      <b/>
      <sz val="11"/>
      <color rgb="FF000000"/>
      <name val="Arial"/>
      <family val="2"/>
    </font>
    <font>
      <sz val="10"/>
      <color rgb="FF000000"/>
      <name val="Arial"/>
      <family val="2"/>
    </font>
    <font>
      <sz val="9"/>
      <color rgb="FF000000"/>
      <name val="Arial"/>
      <family val="2"/>
    </font>
    <font>
      <sz val="12"/>
      <color rgb="FF000000"/>
      <name val="Arial"/>
      <family val="2"/>
    </font>
    <font>
      <b/>
      <sz val="10"/>
      <color rgb="FF000000"/>
      <name val="Arial"/>
      <family val="2"/>
    </font>
    <font>
      <b/>
      <sz val="14"/>
      <color rgb="FF000000"/>
      <name val="Arial"/>
      <family val="2"/>
    </font>
    <font>
      <i/>
      <sz val="10"/>
      <color rgb="FF000000"/>
      <name val="Arial"/>
      <family val="2"/>
    </font>
    <font>
      <sz val="4"/>
      <color rgb="FF000000"/>
      <name val="Arial"/>
      <family val="2"/>
    </font>
    <font>
      <b/>
      <sz val="20"/>
      <color rgb="FF000000"/>
      <name val="Arial"/>
      <family val="2"/>
    </font>
    <font>
      <sz val="12"/>
      <name val="Arial"/>
      <family val="2"/>
    </font>
    <font>
      <sz val="12"/>
      <color theme="1"/>
      <name val="Arial"/>
      <family val="2"/>
    </font>
    <font>
      <i/>
      <sz val="12"/>
      <name val="Arial"/>
      <family val="2"/>
    </font>
    <font>
      <b/>
      <i/>
      <sz val="12"/>
      <name val="Arial"/>
      <family val="2"/>
    </font>
    <font>
      <i/>
      <sz val="12"/>
      <color indexed="8"/>
      <name val="Arial"/>
      <family val="2"/>
    </font>
    <font>
      <i/>
      <sz val="12"/>
      <color rgb="FFFF0000"/>
      <name val="Arial"/>
      <family val="2"/>
    </font>
    <font>
      <b/>
      <sz val="12"/>
      <color theme="1"/>
      <name val="Arial"/>
      <family val="2"/>
    </font>
    <font>
      <b/>
      <u/>
      <sz val="12"/>
      <name val="Arial"/>
      <family val="2"/>
    </font>
    <font>
      <u/>
      <sz val="11"/>
      <name val="Arial"/>
      <family val="2"/>
    </font>
    <font>
      <b/>
      <u/>
      <sz val="11"/>
      <color rgb="FF000000"/>
      <name val="Arial"/>
      <family val="2"/>
    </font>
    <font>
      <i/>
      <u/>
      <sz val="11"/>
      <name val="Arial"/>
      <family val="2"/>
    </font>
    <font>
      <b/>
      <i/>
      <sz val="12"/>
      <color theme="1"/>
      <name val="Arial"/>
      <family val="2"/>
    </font>
    <font>
      <b/>
      <i/>
      <sz val="12"/>
      <color indexed="8"/>
      <name val="Arial"/>
      <family val="2"/>
    </font>
    <font>
      <b/>
      <i/>
      <u/>
      <sz val="12"/>
      <name val="Arial"/>
      <family val="2"/>
    </font>
    <font>
      <u/>
      <sz val="12"/>
      <color theme="1"/>
      <name val="Arial"/>
      <family val="2"/>
    </font>
    <font>
      <i/>
      <sz val="11"/>
      <color theme="1"/>
      <name val="Arial"/>
      <family val="2"/>
    </font>
  </fonts>
  <fills count="3">
    <fill>
      <patternFill patternType="none"/>
    </fill>
    <fill>
      <patternFill patternType="gray125"/>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7">
    <xf numFmtId="0" fontId="0" fillId="0" borderId="0"/>
    <xf numFmtId="0" fontId="2" fillId="0" borderId="0"/>
    <xf numFmtId="0" fontId="2" fillId="0" borderId="0"/>
    <xf numFmtId="0" fontId="1" fillId="0" borderId="0"/>
    <xf numFmtId="0" fontId="1" fillId="0" borderId="0"/>
    <xf numFmtId="44" fontId="2" fillId="0" borderId="0" applyFont="0" applyFill="0" applyBorder="0" applyAlignment="0" applyProtection="0"/>
    <xf numFmtId="0" fontId="33" fillId="0" borderId="0"/>
  </cellStyleXfs>
  <cellXfs count="314">
    <xf numFmtId="0" fontId="0" fillId="0" borderId="0" xfId="0"/>
    <xf numFmtId="0" fontId="8" fillId="0" borderId="0" xfId="0" applyFont="1"/>
    <xf numFmtId="0" fontId="8" fillId="0" borderId="0" xfId="0" applyFont="1" applyAlignment="1">
      <alignment horizontal="right"/>
    </xf>
    <xf numFmtId="0" fontId="9" fillId="0" borderId="0" xfId="0" applyFont="1" applyAlignment="1">
      <alignment horizontal="right"/>
    </xf>
    <xf numFmtId="0" fontId="9" fillId="0" borderId="0" xfId="0" applyFont="1"/>
    <xf numFmtId="0" fontId="9" fillId="0" borderId="0" xfId="0" applyFont="1" applyAlignment="1">
      <alignment vertical="center"/>
    </xf>
    <xf numFmtId="0" fontId="11" fillId="0" borderId="0" xfId="0" applyFont="1"/>
    <xf numFmtId="0" fontId="12" fillId="0" borderId="0" xfId="0" applyFont="1" applyAlignment="1">
      <alignment horizontal="right" vertical="center"/>
    </xf>
    <xf numFmtId="0" fontId="8" fillId="0" borderId="0" xfId="0" applyFont="1" applyAlignment="1">
      <alignment vertical="center"/>
    </xf>
    <xf numFmtId="0" fontId="10" fillId="0" borderId="0" xfId="0" applyFont="1" applyAlignment="1">
      <alignment vertical="center"/>
    </xf>
    <xf numFmtId="175" fontId="8" fillId="0" borderId="0" xfId="0" applyNumberFormat="1" applyFont="1"/>
    <xf numFmtId="175" fontId="9" fillId="0" borderId="0" xfId="0" applyNumberFormat="1" applyFont="1"/>
    <xf numFmtId="175" fontId="8" fillId="0" borderId="0" xfId="0" applyNumberFormat="1" applyFont="1" applyAlignment="1">
      <alignment horizontal="right"/>
    </xf>
    <xf numFmtId="175" fontId="9" fillId="0" borderId="0" xfId="0" applyNumberFormat="1" applyFont="1" applyAlignment="1">
      <alignment horizontal="right"/>
    </xf>
    <xf numFmtId="166" fontId="13" fillId="0" borderId="0" xfId="0" applyNumberFormat="1" applyFont="1" applyAlignment="1">
      <alignment vertical="center"/>
    </xf>
    <xf numFmtId="0" fontId="8" fillId="0" borderId="0" xfId="0" applyFont="1" applyAlignment="1">
      <alignment horizontal="right" vertical="center"/>
    </xf>
    <xf numFmtId="0" fontId="8" fillId="0" borderId="3" xfId="0" applyFont="1" applyBorder="1" applyAlignment="1">
      <alignment vertical="center"/>
    </xf>
    <xf numFmtId="0" fontId="8" fillId="0" borderId="3" xfId="0" applyFont="1" applyBorder="1" applyAlignment="1">
      <alignment horizontal="right" vertical="center"/>
    </xf>
    <xf numFmtId="0" fontId="9" fillId="0" borderId="0" xfId="0" applyFont="1" applyAlignment="1">
      <alignment horizontal="right" vertical="center"/>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4" fillId="0" borderId="0" xfId="0" applyFont="1" applyAlignment="1">
      <alignment vertical="center"/>
    </xf>
    <xf numFmtId="0" fontId="19" fillId="0" borderId="0" xfId="0" applyFont="1" applyAlignment="1">
      <alignment horizontal="left" vertical="center"/>
    </xf>
    <xf numFmtId="49" fontId="4" fillId="0" borderId="0" xfId="0" applyNumberFormat="1" applyFont="1" applyAlignment="1">
      <alignment vertical="center"/>
    </xf>
    <xf numFmtId="0" fontId="20" fillId="0" borderId="0" xfId="0" applyFont="1" applyAlignme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0" fontId="20" fillId="0" borderId="0" xfId="0" applyFont="1" applyAlignment="1">
      <alignment horizontal="right" vertical="center"/>
    </xf>
    <xf numFmtId="0" fontId="2" fillId="0" borderId="0" xfId="0" applyFont="1" applyAlignment="1">
      <alignment vertical="center"/>
    </xf>
    <xf numFmtId="172" fontId="2" fillId="0" borderId="0" xfId="3" applyNumberFormat="1" applyFont="1" applyAlignment="1">
      <alignment horizontal="left" vertical="center"/>
    </xf>
    <xf numFmtId="0" fontId="19" fillId="0" borderId="13" xfId="0" applyFont="1" applyBorder="1" applyAlignment="1" applyProtection="1">
      <alignment horizontal="center" vertical="center"/>
      <protection locked="0"/>
    </xf>
    <xf numFmtId="0" fontId="5" fillId="0" borderId="0" xfId="0" applyFont="1" applyAlignment="1">
      <alignment horizontal="center" vertical="center"/>
    </xf>
    <xf numFmtId="0" fontId="3" fillId="0" borderId="0" xfId="0" applyFont="1" applyAlignment="1">
      <alignment vertical="center"/>
    </xf>
    <xf numFmtId="166" fontId="3" fillId="0" borderId="0" xfId="0" applyNumberFormat="1" applyFont="1" applyAlignment="1">
      <alignment vertical="center"/>
    </xf>
    <xf numFmtId="0" fontId="21" fillId="0" borderId="0" xfId="0" applyFont="1" applyAlignment="1">
      <alignment horizontal="right" vertical="center"/>
    </xf>
    <xf numFmtId="0" fontId="22" fillId="0" borderId="0" xfId="0" applyFont="1" applyAlignment="1">
      <alignment horizontal="right" vertical="center"/>
    </xf>
    <xf numFmtId="174" fontId="2" fillId="0" borderId="0" xfId="3" applyNumberFormat="1" applyFont="1" applyAlignment="1" applyProtection="1">
      <alignment horizontal="right" vertical="center"/>
      <protection locked="0"/>
    </xf>
    <xf numFmtId="0" fontId="20" fillId="0" borderId="3" xfId="0" applyFont="1" applyBorder="1" applyAlignment="1">
      <alignment vertical="center"/>
    </xf>
    <xf numFmtId="0" fontId="20" fillId="0" borderId="3" xfId="0" applyFont="1" applyBorder="1" applyAlignment="1">
      <alignment horizontal="right" vertical="center"/>
    </xf>
    <xf numFmtId="0" fontId="2" fillId="0" borderId="0" xfId="0" applyFont="1" applyAlignment="1">
      <alignment horizontal="left" vertical="center"/>
    </xf>
    <xf numFmtId="0" fontId="20" fillId="0" borderId="0" xfId="3" applyFont="1" applyAlignment="1">
      <alignment vertical="center"/>
    </xf>
    <xf numFmtId="167" fontId="3" fillId="0" borderId="0" xfId="0" applyNumberFormat="1" applyFont="1" applyAlignment="1">
      <alignment horizontal="right" vertical="center"/>
    </xf>
    <xf numFmtId="0" fontId="2" fillId="0" borderId="0" xfId="0" applyFont="1" applyAlignment="1">
      <alignment horizontal="center" vertical="center"/>
    </xf>
    <xf numFmtId="0" fontId="24" fillId="0" borderId="0" xfId="0" applyFont="1" applyAlignment="1">
      <alignment vertical="center"/>
    </xf>
    <xf numFmtId="0" fontId="25" fillId="0" borderId="0" xfId="0" applyFont="1" applyAlignment="1">
      <alignment horizontal="right" vertical="center"/>
    </xf>
    <xf numFmtId="167" fontId="23" fillId="0" borderId="0" xfId="0" applyNumberFormat="1" applyFont="1" applyAlignment="1">
      <alignment vertical="center"/>
    </xf>
    <xf numFmtId="0" fontId="4" fillId="0" borderId="9" xfId="0" applyFont="1" applyBorder="1" applyAlignment="1" applyProtection="1">
      <alignment horizontal="center" vertical="center" wrapText="1"/>
      <protection locked="0"/>
    </xf>
    <xf numFmtId="0" fontId="4" fillId="0" borderId="0" xfId="0" applyFont="1" applyAlignment="1">
      <alignment horizontal="right" vertical="center"/>
    </xf>
    <xf numFmtId="0" fontId="15" fillId="0" borderId="0" xfId="0" applyFont="1"/>
    <xf numFmtId="0" fontId="18" fillId="0" borderId="0" xfId="0" applyFont="1" applyAlignment="1">
      <alignment vertical="center"/>
    </xf>
    <xf numFmtId="0" fontId="19" fillId="0" borderId="0" xfId="0" applyFont="1" applyAlignment="1">
      <alignment horizontal="center" vertical="center"/>
    </xf>
    <xf numFmtId="0" fontId="18" fillId="0" borderId="0" xfId="1" applyFont="1" applyAlignment="1">
      <alignment vertical="center"/>
    </xf>
    <xf numFmtId="0" fontId="18" fillId="0" borderId="3" xfId="1" applyFont="1" applyBorder="1" applyAlignment="1">
      <alignment vertical="center"/>
    </xf>
    <xf numFmtId="0" fontId="19" fillId="0" borderId="3" xfId="0" applyFont="1" applyBorder="1" applyAlignment="1">
      <alignment horizontal="left" vertical="center"/>
    </xf>
    <xf numFmtId="0" fontId="19" fillId="0" borderId="3" xfId="0" applyFont="1" applyBorder="1" applyAlignment="1">
      <alignment horizontal="center" vertical="center"/>
    </xf>
    <xf numFmtId="0" fontId="28" fillId="0" borderId="0" xfId="3" applyFont="1" applyAlignment="1">
      <alignment vertical="center"/>
    </xf>
    <xf numFmtId="0" fontId="7" fillId="0" borderId="0" xfId="3" applyFont="1" applyAlignment="1">
      <alignment horizontal="right" vertical="center"/>
    </xf>
    <xf numFmtId="0" fontId="5" fillId="0" borderId="0" xfId="1" applyFont="1" applyAlignment="1">
      <alignment horizontal="left" vertical="center"/>
    </xf>
    <xf numFmtId="0" fontId="30" fillId="0" borderId="0" xfId="0" applyFont="1" applyAlignment="1">
      <alignment vertical="center"/>
    </xf>
    <xf numFmtId="0" fontId="31" fillId="0" borderId="0" xfId="0" applyFont="1" applyAlignment="1">
      <alignment horizontal="left" vertical="center"/>
    </xf>
    <xf numFmtId="165" fontId="5" fillId="0" borderId="0" xfId="3" applyNumberFormat="1" applyFont="1" applyAlignment="1">
      <alignment horizontal="left" vertical="center"/>
    </xf>
    <xf numFmtId="173" fontId="5" fillId="0" borderId="0" xfId="3" applyNumberFormat="1" applyFont="1" applyAlignment="1">
      <alignment horizontal="left" vertical="center"/>
    </xf>
    <xf numFmtId="0" fontId="2" fillId="0" borderId="3" xfId="0" applyFont="1" applyBorder="1" applyAlignment="1">
      <alignment vertical="center"/>
    </xf>
    <xf numFmtId="0" fontId="34" fillId="0" borderId="0" xfId="6" applyFont="1" applyAlignment="1">
      <alignment horizontal="left" vertical="center"/>
    </xf>
    <xf numFmtId="0" fontId="34" fillId="0" borderId="0" xfId="6" applyFont="1" applyAlignment="1">
      <alignment horizontal="center" vertical="center"/>
    </xf>
    <xf numFmtId="0" fontId="39" fillId="0" borderId="0" xfId="6" applyFont="1" applyAlignment="1">
      <alignment vertical="center"/>
    </xf>
    <xf numFmtId="0" fontId="37" fillId="0" borderId="0" xfId="6" applyFont="1" applyAlignment="1">
      <alignment horizontal="left" vertical="center"/>
    </xf>
    <xf numFmtId="0" fontId="34" fillId="0" borderId="3" xfId="6" applyFont="1" applyBorder="1" applyAlignment="1">
      <alignment horizontal="left" vertical="center"/>
    </xf>
    <xf numFmtId="0" fontId="34" fillId="0" borderId="3" xfId="6" applyFont="1" applyBorder="1" applyAlignment="1">
      <alignment horizontal="center" vertical="center"/>
    </xf>
    <xf numFmtId="0" fontId="36" fillId="0" borderId="0" xfId="6" applyFont="1" applyAlignment="1">
      <alignment horizontal="left" vertical="center"/>
    </xf>
    <xf numFmtId="0" fontId="40" fillId="0" borderId="0" xfId="6" applyFont="1" applyAlignment="1">
      <alignment horizontal="center" vertical="center"/>
    </xf>
    <xf numFmtId="0" fontId="36" fillId="2" borderId="0" xfId="6" applyFont="1" applyFill="1" applyAlignment="1" applyProtection="1">
      <alignment horizontal="left" vertical="center"/>
      <protection locked="0"/>
    </xf>
    <xf numFmtId="0" fontId="34" fillId="2" borderId="0" xfId="6" applyFont="1" applyFill="1" applyAlignment="1" applyProtection="1">
      <alignment horizontal="left" vertical="center"/>
      <protection locked="0"/>
    </xf>
    <xf numFmtId="0" fontId="34" fillId="0" borderId="0" xfId="6" applyFont="1" applyAlignment="1">
      <alignment vertical="center"/>
    </xf>
    <xf numFmtId="0" fontId="37" fillId="0" borderId="3" xfId="6" applyFont="1" applyBorder="1" applyAlignment="1">
      <alignment horizontal="left" vertical="center"/>
    </xf>
    <xf numFmtId="0" fontId="41" fillId="0" borderId="0" xfId="6" applyFont="1" applyAlignment="1">
      <alignment horizontal="left" vertical="center"/>
    </xf>
    <xf numFmtId="0" fontId="38" fillId="0" borderId="0" xfId="6" applyFont="1" applyAlignment="1">
      <alignment horizontal="right" vertical="center"/>
    </xf>
    <xf numFmtId="0" fontId="39" fillId="0" borderId="0" xfId="6" applyFont="1" applyAlignment="1">
      <alignment horizontal="left" vertical="top"/>
    </xf>
    <xf numFmtId="0" fontId="38" fillId="0" borderId="0" xfId="6" applyFont="1" applyAlignment="1">
      <alignment horizontal="left" vertical="center"/>
    </xf>
    <xf numFmtId="172" fontId="40" fillId="2" borderId="0" xfId="6" applyNumberFormat="1" applyFont="1" applyFill="1" applyAlignment="1" applyProtection="1">
      <alignment horizontal="left" vertical="center"/>
      <protection locked="0"/>
    </xf>
    <xf numFmtId="0" fontId="40" fillId="2" borderId="0" xfId="6" applyFont="1" applyFill="1" applyAlignment="1" applyProtection="1">
      <alignment horizontal="left" vertical="center"/>
      <protection locked="0"/>
    </xf>
    <xf numFmtId="0" fontId="35" fillId="0" borderId="0" xfId="6" applyFont="1" applyAlignment="1">
      <alignment horizontal="center" vertical="center"/>
    </xf>
    <xf numFmtId="0" fontId="42" fillId="0" borderId="0" xfId="6" applyFont="1" applyAlignment="1">
      <alignment horizontal="center" vertical="center" wrapText="1"/>
    </xf>
    <xf numFmtId="0" fontId="39" fillId="0" borderId="0" xfId="6" applyFont="1" applyAlignment="1">
      <alignment horizontal="center" vertical="center"/>
    </xf>
    <xf numFmtId="0" fontId="40" fillId="0" borderId="0" xfId="6" applyFont="1" applyAlignment="1">
      <alignment horizontal="left" vertical="center"/>
    </xf>
    <xf numFmtId="49" fontId="40" fillId="2" borderId="0" xfId="6" applyNumberFormat="1" applyFont="1" applyFill="1" applyAlignment="1" applyProtection="1">
      <alignment horizontal="left" vertical="center"/>
      <protection locked="0"/>
    </xf>
    <xf numFmtId="177" fontId="40" fillId="2" borderId="0" xfId="6" applyNumberFormat="1" applyFont="1" applyFill="1" applyAlignment="1" applyProtection="1">
      <alignment horizontal="left" vertical="center"/>
      <protection locked="0"/>
    </xf>
    <xf numFmtId="0" fontId="38" fillId="0" borderId="0" xfId="6" applyFont="1" applyAlignment="1">
      <alignment horizontal="left" vertical="top"/>
    </xf>
    <xf numFmtId="0" fontId="43" fillId="0" borderId="0" xfId="6" applyFont="1" applyAlignment="1">
      <alignment horizontal="left" vertical="top"/>
    </xf>
    <xf numFmtId="0" fontId="44" fillId="0" borderId="0" xfId="6" applyFont="1" applyAlignment="1">
      <alignment horizontal="center" vertical="center"/>
    </xf>
    <xf numFmtId="0" fontId="44" fillId="0" borderId="3" xfId="6" applyFont="1" applyBorder="1" applyAlignment="1">
      <alignment horizontal="left" vertical="center"/>
    </xf>
    <xf numFmtId="0" fontId="44" fillId="0" borderId="3" xfId="6" applyFont="1" applyBorder="1" applyAlignment="1">
      <alignment horizontal="center" vertical="center"/>
    </xf>
    <xf numFmtId="0" fontId="34" fillId="2" borderId="0" xfId="6" applyFont="1" applyFill="1" applyAlignment="1" applyProtection="1">
      <alignment vertical="center"/>
      <protection locked="0"/>
    </xf>
    <xf numFmtId="0" fontId="46" fillId="0" borderId="0" xfId="1" applyFont="1" applyAlignment="1">
      <alignment vertical="center"/>
    </xf>
    <xf numFmtId="0" fontId="46" fillId="0" borderId="0" xfId="1" applyFont="1" applyAlignment="1">
      <alignment horizontal="left" vertical="center"/>
    </xf>
    <xf numFmtId="0" fontId="47" fillId="0" borderId="0" xfId="3" applyFont="1" applyAlignment="1">
      <alignment vertical="center"/>
    </xf>
    <xf numFmtId="0" fontId="17" fillId="0" borderId="0" xfId="1" applyFont="1" applyAlignment="1">
      <alignment horizontal="left" vertical="center"/>
    </xf>
    <xf numFmtId="0" fontId="46" fillId="0" borderId="0" xfId="0" applyFont="1" applyAlignment="1">
      <alignment horizontal="center" vertical="center"/>
    </xf>
    <xf numFmtId="0" fontId="46" fillId="0" borderId="0" xfId="1" applyFont="1" applyAlignment="1">
      <alignment horizontal="center" vertical="center"/>
    </xf>
    <xf numFmtId="0" fontId="48" fillId="0" borderId="0" xfId="0" applyFont="1" applyAlignment="1">
      <alignment horizontal="center" vertical="center"/>
    </xf>
    <xf numFmtId="171" fontId="50" fillId="0" borderId="0" xfId="0" applyNumberFormat="1" applyFont="1" applyAlignment="1">
      <alignment horizontal="center" vertical="center"/>
    </xf>
    <xf numFmtId="0" fontId="46" fillId="0" borderId="0" xfId="0" applyFont="1" applyAlignment="1">
      <alignment horizontal="left" vertical="center"/>
    </xf>
    <xf numFmtId="0" fontId="17" fillId="0" borderId="0" xfId="1" applyFont="1" applyAlignment="1">
      <alignment vertical="center"/>
    </xf>
    <xf numFmtId="0" fontId="46" fillId="0" borderId="0" xfId="3" applyFont="1" applyAlignment="1">
      <alignment vertical="center"/>
    </xf>
    <xf numFmtId="0" fontId="53" fillId="0" borderId="0" xfId="1" applyFont="1" applyAlignment="1">
      <alignment vertical="center"/>
    </xf>
    <xf numFmtId="0" fontId="17" fillId="0" borderId="3" xfId="1" applyFont="1" applyBorder="1" applyAlignment="1">
      <alignment vertical="center"/>
    </xf>
    <xf numFmtId="0" fontId="46" fillId="0" borderId="3" xfId="0" applyFont="1" applyBorder="1" applyAlignment="1">
      <alignment horizontal="left" vertical="center"/>
    </xf>
    <xf numFmtId="0" fontId="46" fillId="0" borderId="3" xfId="0" applyFont="1" applyBorder="1" applyAlignment="1">
      <alignment horizontal="center" vertical="center"/>
    </xf>
    <xf numFmtId="170" fontId="17" fillId="0" borderId="0" xfId="1" applyNumberFormat="1" applyFont="1" applyAlignment="1">
      <alignment vertical="center"/>
    </xf>
    <xf numFmtId="170" fontId="53" fillId="0" borderId="0" xfId="1" applyNumberFormat="1" applyFont="1" applyAlignment="1">
      <alignment vertical="center"/>
    </xf>
    <xf numFmtId="0" fontId="47" fillId="0" borderId="0" xfId="0" applyFont="1" applyAlignment="1">
      <alignment vertical="center"/>
    </xf>
    <xf numFmtId="0" fontId="15" fillId="0" borderId="0" xfId="0" applyFont="1" applyAlignment="1">
      <alignment horizontal="right" vertical="center"/>
    </xf>
    <xf numFmtId="0" fontId="53" fillId="0" borderId="0" xfId="0" applyFont="1" applyAlignment="1">
      <alignment vertical="center"/>
    </xf>
    <xf numFmtId="49" fontId="17" fillId="0" borderId="0" xfId="0" applyNumberFormat="1" applyFont="1" applyAlignment="1">
      <alignment vertical="center"/>
    </xf>
    <xf numFmtId="49" fontId="17" fillId="0" borderId="0" xfId="0" applyNumberFormat="1" applyFont="1" applyAlignment="1">
      <alignment horizontal="right" vertical="center"/>
    </xf>
    <xf numFmtId="0" fontId="47" fillId="0" borderId="0" xfId="0" applyFont="1" applyAlignment="1">
      <alignment horizontal="right" vertical="center"/>
    </xf>
    <xf numFmtId="0" fontId="47" fillId="0" borderId="3" xfId="0" applyFont="1" applyBorder="1" applyAlignment="1">
      <alignment vertical="center"/>
    </xf>
    <xf numFmtId="0" fontId="46" fillId="0" borderId="3" xfId="3" applyFont="1" applyBorder="1" applyAlignment="1">
      <alignment vertical="center"/>
    </xf>
    <xf numFmtId="49" fontId="17" fillId="0" borderId="3" xfId="0" applyNumberFormat="1" applyFont="1" applyBorder="1" applyAlignment="1">
      <alignment vertical="center"/>
    </xf>
    <xf numFmtId="49" fontId="17" fillId="0" borderId="3" xfId="0" applyNumberFormat="1" applyFont="1" applyBorder="1" applyAlignment="1">
      <alignment horizontal="right" vertical="center"/>
    </xf>
    <xf numFmtId="0" fontId="17" fillId="0" borderId="0" xfId="0" applyFont="1" applyAlignment="1">
      <alignment horizontal="left" vertical="center"/>
    </xf>
    <xf numFmtId="0" fontId="19" fillId="0" borderId="13" xfId="0" applyFont="1" applyBorder="1" applyAlignment="1">
      <alignment horizontal="center" vertical="center"/>
    </xf>
    <xf numFmtId="0" fontId="18" fillId="0" borderId="13" xfId="3" applyFont="1" applyBorder="1" applyAlignment="1">
      <alignment horizontal="center" vertical="center"/>
    </xf>
    <xf numFmtId="0" fontId="27" fillId="0" borderId="0" xfId="0" applyFont="1" applyAlignment="1" applyProtection="1">
      <alignment horizontal="center" vertical="center"/>
      <protection locked="0"/>
    </xf>
    <xf numFmtId="0" fontId="27" fillId="0" borderId="0" xfId="0" applyFont="1" applyAlignment="1">
      <alignment vertical="center"/>
    </xf>
    <xf numFmtId="0" fontId="3" fillId="0" borderId="0" xfId="0" applyFont="1" applyAlignment="1" applyProtection="1">
      <alignment horizontal="center" vertical="center"/>
      <protection locked="0"/>
    </xf>
    <xf numFmtId="166" fontId="17" fillId="0" borderId="14" xfId="0" applyNumberFormat="1" applyFont="1" applyBorder="1" applyAlignment="1">
      <alignment vertical="center"/>
    </xf>
    <xf numFmtId="164" fontId="19" fillId="0" borderId="13" xfId="0" applyNumberFormat="1" applyFont="1" applyBorder="1" applyAlignment="1">
      <alignment horizontal="right" vertical="center"/>
    </xf>
    <xf numFmtId="166" fontId="19" fillId="0" borderId="13" xfId="0" applyNumberFormat="1" applyFont="1" applyBorder="1" applyAlignment="1">
      <alignment horizontal="right" vertical="center"/>
    </xf>
    <xf numFmtId="166" fontId="18" fillId="0" borderId="13" xfId="0" applyNumberFormat="1" applyFont="1" applyBorder="1" applyAlignment="1">
      <alignment horizontal="right" vertical="center"/>
    </xf>
    <xf numFmtId="0" fontId="26" fillId="0" borderId="0" xfId="0" applyFont="1" applyAlignment="1">
      <alignment horizontal="right" vertical="center"/>
    </xf>
    <xf numFmtId="166" fontId="27" fillId="0" borderId="0" xfId="0" applyNumberFormat="1" applyFont="1" applyAlignment="1">
      <alignment vertical="center"/>
    </xf>
    <xf numFmtId="0" fontId="18" fillId="0" borderId="4" xfId="0" applyFont="1" applyBorder="1" applyAlignment="1">
      <alignment vertical="center"/>
    </xf>
    <xf numFmtId="0" fontId="3" fillId="0" borderId="7" xfId="0" applyFont="1" applyBorder="1" applyAlignment="1">
      <alignment vertical="center"/>
    </xf>
    <xf numFmtId="0" fontId="2" fillId="0" borderId="7"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6" fillId="0" borderId="0" xfId="0" applyFont="1" applyAlignment="1">
      <alignment vertical="center"/>
    </xf>
    <xf numFmtId="0" fontId="2" fillId="0" borderId="2" xfId="3" applyFont="1" applyBorder="1" applyAlignment="1" applyProtection="1">
      <alignment horizontal="center" vertical="center" wrapText="1"/>
      <protection locked="0"/>
    </xf>
    <xf numFmtId="0" fontId="18" fillId="0" borderId="5" xfId="0" applyFont="1" applyBorder="1" applyAlignment="1">
      <alignment vertical="center"/>
    </xf>
    <xf numFmtId="0" fontId="18" fillId="0" borderId="4" xfId="3" applyFont="1" applyBorder="1" applyAlignment="1" applyProtection="1">
      <alignment horizontal="center" vertical="center" wrapText="1"/>
      <protection locked="0"/>
    </xf>
    <xf numFmtId="0" fontId="29" fillId="0" borderId="4" xfId="0" applyFont="1" applyBorder="1" applyAlignment="1" applyProtection="1">
      <alignment horizontal="center" vertical="center"/>
      <protection locked="0"/>
    </xf>
    <xf numFmtId="0" fontId="29" fillId="0" borderId="5" xfId="0" applyFont="1" applyBorder="1" applyAlignment="1" applyProtection="1">
      <alignment horizontal="center" vertical="center"/>
      <protection locked="0"/>
    </xf>
    <xf numFmtId="0" fontId="18" fillId="0" borderId="1" xfId="3" applyFont="1" applyBorder="1" applyAlignment="1" applyProtection="1">
      <alignment horizontal="center" vertical="center" wrapText="1"/>
      <protection locked="0"/>
    </xf>
    <xf numFmtId="174" fontId="19" fillId="0" borderId="0" xfId="3" applyNumberFormat="1" applyFont="1" applyAlignment="1" applyProtection="1">
      <alignment horizontal="right" vertical="center"/>
      <protection locked="0"/>
    </xf>
    <xf numFmtId="0" fontId="18" fillId="0" borderId="4" xfId="0" applyFont="1" applyBorder="1" applyAlignment="1" applyProtection="1">
      <alignment vertical="center"/>
      <protection locked="0"/>
    </xf>
    <xf numFmtId="0" fontId="18" fillId="0" borderId="5" xfId="0" applyFont="1" applyBorder="1" applyAlignment="1" applyProtection="1">
      <alignment vertical="center"/>
      <protection locked="0"/>
    </xf>
    <xf numFmtId="0" fontId="2" fillId="0" borderId="8" xfId="0" applyFont="1" applyBorder="1" applyAlignment="1">
      <alignment vertical="center"/>
    </xf>
    <xf numFmtId="0" fontId="2" fillId="0" borderId="3" xfId="0" applyFont="1" applyBorder="1" applyAlignment="1" applyProtection="1">
      <alignment horizontal="center" vertical="center"/>
      <protection locked="0"/>
    </xf>
    <xf numFmtId="0" fontId="19" fillId="0" borderId="0" xfId="0" applyFont="1" applyAlignment="1">
      <alignment vertical="center"/>
    </xf>
    <xf numFmtId="173" fontId="19" fillId="0" borderId="0" xfId="3" applyNumberFormat="1" applyFont="1" applyAlignment="1" applyProtection="1">
      <alignment horizontal="left" vertical="center"/>
      <protection locked="0"/>
    </xf>
    <xf numFmtId="0" fontId="19" fillId="0" borderId="0" xfId="3" applyFont="1" applyAlignment="1">
      <alignment horizontal="left" vertical="center"/>
    </xf>
    <xf numFmtId="165" fontId="19" fillId="0" borderId="0" xfId="3" applyNumberFormat="1" applyFont="1" applyAlignment="1" applyProtection="1">
      <alignment horizontal="left" vertical="center"/>
      <protection locked="0"/>
    </xf>
    <xf numFmtId="172" fontId="19" fillId="0" borderId="0" xfId="3" applyNumberFormat="1" applyFont="1" applyAlignment="1">
      <alignment horizontal="left" vertical="center"/>
    </xf>
    <xf numFmtId="173" fontId="19" fillId="0" borderId="0" xfId="3" applyNumberFormat="1" applyFont="1" applyAlignment="1">
      <alignment horizontal="left" vertical="center"/>
    </xf>
    <xf numFmtId="165" fontId="19" fillId="0" borderId="0" xfId="3" applyNumberFormat="1" applyFont="1" applyAlignment="1">
      <alignment horizontal="left" vertical="center"/>
    </xf>
    <xf numFmtId="0" fontId="46" fillId="0" borderId="13" xfId="0" applyFont="1" applyBorder="1" applyAlignment="1" applyProtection="1">
      <alignment horizontal="center" vertical="center"/>
      <protection locked="0"/>
    </xf>
    <xf numFmtId="0" fontId="46" fillId="0" borderId="13" xfId="0" applyFont="1" applyBorder="1" applyAlignment="1">
      <alignment horizontal="center" vertical="center"/>
    </xf>
    <xf numFmtId="164" fontId="46" fillId="0" borderId="13" xfId="0" applyNumberFormat="1" applyFont="1" applyBorder="1" applyAlignment="1">
      <alignment horizontal="right" vertical="center"/>
    </xf>
    <xf numFmtId="166" fontId="46" fillId="0" borderId="13" xfId="0" applyNumberFormat="1" applyFont="1" applyBorder="1" applyAlignment="1">
      <alignment horizontal="right" vertical="center"/>
    </xf>
    <xf numFmtId="166" fontId="17" fillId="0" borderId="13" xfId="0" applyNumberFormat="1" applyFont="1" applyBorder="1" applyAlignment="1">
      <alignment horizontal="right" vertical="center"/>
    </xf>
    <xf numFmtId="0" fontId="46" fillId="0" borderId="10" xfId="0" applyFont="1" applyBorder="1" applyAlignment="1" applyProtection="1">
      <alignment horizontal="left" vertical="center"/>
      <protection locked="0"/>
    </xf>
    <xf numFmtId="0" fontId="46" fillId="0" borderId="11" xfId="0" applyFont="1" applyBorder="1" applyAlignment="1" applyProtection="1">
      <alignment horizontal="left" vertical="center"/>
      <protection locked="0"/>
    </xf>
    <xf numFmtId="0" fontId="46" fillId="0" borderId="2" xfId="0" applyFont="1" applyBorder="1" applyAlignment="1" applyProtection="1">
      <alignment horizontal="center" vertical="center"/>
      <protection locked="0"/>
    </xf>
    <xf numFmtId="0" fontId="46" fillId="0" borderId="7" xfId="0" applyFont="1" applyBorder="1" applyAlignment="1" applyProtection="1">
      <alignment horizontal="center" vertical="center"/>
      <protection locked="0"/>
    </xf>
    <xf numFmtId="175" fontId="46" fillId="0" borderId="13" xfId="0" applyNumberFormat="1" applyFont="1" applyBorder="1" applyAlignment="1" applyProtection="1">
      <alignment horizontal="right" vertical="center"/>
      <protection locked="0"/>
    </xf>
    <xf numFmtId="0" fontId="46" fillId="0" borderId="13" xfId="0" applyFont="1" applyBorder="1" applyAlignment="1" applyProtection="1">
      <alignment horizontal="left" vertical="center"/>
      <protection locked="0"/>
    </xf>
    <xf numFmtId="0" fontId="46" fillId="0" borderId="12" xfId="0" applyFont="1" applyBorder="1" applyAlignment="1" applyProtection="1">
      <alignment horizontal="left" vertical="center"/>
      <protection locked="0"/>
    </xf>
    <xf numFmtId="0" fontId="17" fillId="0" borderId="10" xfId="0" applyFont="1" applyBorder="1" applyAlignment="1" applyProtection="1">
      <alignment horizontal="left" vertical="center"/>
      <protection locked="0"/>
    </xf>
    <xf numFmtId="0" fontId="54" fillId="0" borderId="0" xfId="1" applyFont="1" applyAlignment="1">
      <alignment horizontal="left" vertical="center"/>
    </xf>
    <xf numFmtId="165" fontId="19" fillId="0" borderId="0" xfId="3" applyNumberFormat="1" applyFont="1" applyAlignment="1" applyProtection="1">
      <alignment vertical="center"/>
      <protection locked="0"/>
    </xf>
    <xf numFmtId="165" fontId="19" fillId="0" borderId="0" xfId="3" applyNumberFormat="1" applyFont="1" applyAlignment="1">
      <alignment vertical="center"/>
    </xf>
    <xf numFmtId="176" fontId="18" fillId="0" borderId="0" xfId="3" applyNumberFormat="1" applyFont="1" applyAlignment="1" applyProtection="1">
      <alignment vertical="center"/>
      <protection locked="0"/>
    </xf>
    <xf numFmtId="0" fontId="45" fillId="0" borderId="0" xfId="6" applyFont="1" applyAlignment="1">
      <alignment vertical="center" wrapText="1"/>
    </xf>
    <xf numFmtId="0" fontId="35" fillId="0" borderId="0" xfId="6" applyFont="1" applyAlignment="1">
      <alignment vertical="center"/>
    </xf>
    <xf numFmtId="0" fontId="55" fillId="0" borderId="0" xfId="6" applyFont="1" applyAlignment="1">
      <alignment horizontal="left" vertical="center"/>
    </xf>
    <xf numFmtId="0" fontId="40" fillId="0" borderId="0" xfId="6" applyFont="1" applyAlignment="1">
      <alignment horizontal="left" vertical="center" wrapText="1"/>
    </xf>
    <xf numFmtId="0" fontId="3" fillId="0" borderId="0" xfId="0" applyFont="1" applyAlignment="1">
      <alignment horizontal="left" vertical="center"/>
    </xf>
    <xf numFmtId="0" fontId="18" fillId="0" borderId="0" xfId="0" applyFont="1" applyAlignment="1">
      <alignment horizontal="left" vertical="center"/>
    </xf>
    <xf numFmtId="0" fontId="19" fillId="0" borderId="0" xfId="1" applyFont="1" applyAlignment="1">
      <alignment horizontal="left" vertical="center"/>
    </xf>
    <xf numFmtId="0" fontId="19" fillId="0" borderId="0" xfId="1" applyFont="1" applyAlignment="1">
      <alignment vertical="center"/>
    </xf>
    <xf numFmtId="49" fontId="18" fillId="0" borderId="0" xfId="0" applyNumberFormat="1" applyFont="1" applyAlignment="1">
      <alignment vertical="center"/>
    </xf>
    <xf numFmtId="49" fontId="18" fillId="0" borderId="0" xfId="0" applyNumberFormat="1" applyFont="1" applyAlignment="1">
      <alignment horizontal="right" vertical="center"/>
    </xf>
    <xf numFmtId="168" fontId="18" fillId="0" borderId="0" xfId="3" applyNumberFormat="1" applyFont="1" applyAlignment="1" applyProtection="1">
      <alignment vertical="center"/>
      <protection locked="0"/>
    </xf>
    <xf numFmtId="49" fontId="27" fillId="0" borderId="0" xfId="0" applyNumberFormat="1" applyFont="1" applyAlignment="1">
      <alignment vertical="center"/>
    </xf>
    <xf numFmtId="0" fontId="29" fillId="0" borderId="0" xfId="0" applyFont="1" applyAlignment="1">
      <alignment horizontal="left" vertical="center"/>
    </xf>
    <xf numFmtId="0" fontId="18" fillId="0" borderId="0" xfId="1" applyFont="1" applyAlignment="1">
      <alignment horizontal="left" vertical="center"/>
    </xf>
    <xf numFmtId="0" fontId="15" fillId="0" borderId="3" xfId="0" applyFont="1" applyBorder="1" applyAlignment="1">
      <alignment vertical="center"/>
    </xf>
    <xf numFmtId="0" fontId="15" fillId="0" borderId="3" xfId="0" applyFont="1" applyBorder="1" applyAlignment="1">
      <alignment horizontal="right" vertical="center"/>
    </xf>
    <xf numFmtId="170" fontId="19" fillId="0" borderId="0" xfId="1" applyNumberFormat="1" applyFont="1" applyAlignment="1">
      <alignment horizontal="center" vertical="center"/>
    </xf>
    <xf numFmtId="0" fontId="15" fillId="0" borderId="0" xfId="0" applyFont="1" applyAlignment="1">
      <alignment horizontal="center" vertical="center"/>
    </xf>
    <xf numFmtId="0" fontId="19" fillId="0" borderId="0" xfId="1" applyFont="1" applyAlignment="1">
      <alignment horizontal="center" vertical="center"/>
    </xf>
    <xf numFmtId="0" fontId="28" fillId="0" borderId="0" xfId="1" applyFont="1" applyAlignment="1">
      <alignment horizontal="left" vertical="center"/>
    </xf>
    <xf numFmtId="0" fontId="47" fillId="0" borderId="0" xfId="0" applyFont="1" applyAlignment="1">
      <alignment horizontal="left" vertical="center"/>
    </xf>
    <xf numFmtId="0" fontId="47" fillId="0" borderId="0" xfId="0" applyFont="1" applyAlignment="1">
      <alignment horizontal="center" vertical="center"/>
    </xf>
    <xf numFmtId="0" fontId="52" fillId="0" borderId="0" xfId="1" applyFont="1" applyAlignment="1">
      <alignment horizontal="left" vertical="center"/>
    </xf>
    <xf numFmtId="0" fontId="47" fillId="0" borderId="0" xfId="1" applyFont="1" applyAlignment="1">
      <alignment vertical="center"/>
    </xf>
    <xf numFmtId="0" fontId="57" fillId="0" borderId="0" xfId="1" applyFont="1" applyAlignment="1">
      <alignment horizontal="left" vertical="center"/>
    </xf>
    <xf numFmtId="171" fontId="28" fillId="0" borderId="0" xfId="0" applyNumberFormat="1" applyFont="1" applyAlignment="1">
      <alignment horizontal="center" vertical="center"/>
    </xf>
    <xf numFmtId="170" fontId="19" fillId="0" borderId="13" xfId="1" applyNumberFormat="1" applyFont="1" applyBorder="1" applyAlignment="1">
      <alignment horizontal="center" vertical="center"/>
    </xf>
    <xf numFmtId="0" fontId="15" fillId="0" borderId="13" xfId="0" applyFont="1" applyBorder="1" applyAlignment="1">
      <alignment horizontal="center" vertical="center"/>
    </xf>
    <xf numFmtId="171" fontId="28" fillId="0" borderId="0" xfId="0" applyNumberFormat="1" applyFont="1" applyAlignment="1">
      <alignment horizontal="left" vertical="center"/>
    </xf>
    <xf numFmtId="0" fontId="48" fillId="0" borderId="0" xfId="1" applyFont="1" applyAlignment="1">
      <alignment vertical="center"/>
    </xf>
    <xf numFmtId="0" fontId="48" fillId="0" borderId="0" xfId="1" applyFont="1" applyAlignment="1">
      <alignment horizontal="right" vertical="center"/>
    </xf>
    <xf numFmtId="0" fontId="56" fillId="0" borderId="0" xfId="1" applyFont="1" applyAlignment="1">
      <alignment vertical="center"/>
    </xf>
    <xf numFmtId="0" fontId="27" fillId="0" borderId="0" xfId="1" applyFont="1" applyAlignment="1">
      <alignment vertical="center"/>
    </xf>
    <xf numFmtId="171" fontId="50" fillId="0" borderId="0" xfId="0" applyNumberFormat="1" applyFont="1" applyAlignment="1">
      <alignment horizontal="left" vertical="center"/>
    </xf>
    <xf numFmtId="0" fontId="48" fillId="0" borderId="0" xfId="1" applyFont="1" applyAlignment="1">
      <alignment horizontal="left" vertical="center"/>
    </xf>
    <xf numFmtId="168" fontId="50" fillId="0" borderId="0" xfId="0" applyNumberFormat="1" applyFont="1" applyAlignment="1">
      <alignment horizontal="left" vertical="center"/>
    </xf>
    <xf numFmtId="0" fontId="29" fillId="0" borderId="0" xfId="0" applyFont="1" applyAlignment="1">
      <alignment vertical="center"/>
    </xf>
    <xf numFmtId="0" fontId="29" fillId="0" borderId="0" xfId="0" applyFont="1" applyAlignment="1">
      <alignment horizontal="center" vertical="center"/>
    </xf>
    <xf numFmtId="0" fontId="49" fillId="0" borderId="13" xfId="0" applyFont="1" applyBorder="1" applyAlignment="1">
      <alignment horizontal="center" vertical="center"/>
    </xf>
    <xf numFmtId="170" fontId="49" fillId="0" borderId="13" xfId="1" applyNumberFormat="1" applyFont="1" applyBorder="1" applyAlignment="1">
      <alignment horizontal="center" vertical="center"/>
    </xf>
    <xf numFmtId="170" fontId="59" fillId="0" borderId="13" xfId="1" applyNumberFormat="1" applyFont="1" applyBorder="1" applyAlignment="1">
      <alignment horizontal="center" vertical="center"/>
    </xf>
    <xf numFmtId="176" fontId="58" fillId="0" borderId="13" xfId="0" applyNumberFormat="1" applyFont="1" applyBorder="1" applyAlignment="1">
      <alignment horizontal="center" vertical="center"/>
    </xf>
    <xf numFmtId="176" fontId="51" fillId="0" borderId="0" xfId="1" applyNumberFormat="1" applyFont="1" applyAlignment="1">
      <alignment horizontal="left" vertical="center"/>
    </xf>
    <xf numFmtId="0" fontId="19" fillId="0" borderId="10" xfId="0" applyFont="1" applyBorder="1" applyAlignment="1">
      <alignment horizontal="center" vertical="center"/>
    </xf>
    <xf numFmtId="170" fontId="46" fillId="0" borderId="10" xfId="1" applyNumberFormat="1" applyFont="1" applyBorder="1" applyAlignment="1">
      <alignment horizontal="center" vertical="center"/>
    </xf>
    <xf numFmtId="0" fontId="47" fillId="0" borderId="13" xfId="0" applyFont="1" applyBorder="1" applyAlignment="1">
      <alignment horizontal="center" vertical="center"/>
    </xf>
    <xf numFmtId="0" fontId="46" fillId="0" borderId="0" xfId="0" applyFont="1" applyAlignment="1">
      <alignment horizontal="right" vertical="center"/>
    </xf>
    <xf numFmtId="0" fontId="29" fillId="0" borderId="0" xfId="0" applyFont="1" applyAlignment="1">
      <alignment horizontal="right" vertical="center"/>
    </xf>
    <xf numFmtId="0" fontId="29" fillId="0" borderId="3" xfId="0" applyFont="1" applyBorder="1" applyAlignment="1">
      <alignment vertical="center"/>
    </xf>
    <xf numFmtId="0" fontId="52" fillId="0" borderId="0" xfId="0" applyFont="1" applyAlignment="1">
      <alignment vertical="center"/>
    </xf>
    <xf numFmtId="0" fontId="52" fillId="0" borderId="3" xfId="0" applyFont="1" applyBorder="1" applyAlignment="1">
      <alignment vertical="center"/>
    </xf>
    <xf numFmtId="0" fontId="52" fillId="0" borderId="0" xfId="0" applyFont="1" applyAlignment="1">
      <alignment horizontal="center" vertical="center"/>
    </xf>
    <xf numFmtId="169" fontId="34" fillId="2" borderId="0" xfId="6" applyNumberFormat="1" applyFont="1" applyFill="1" applyAlignment="1">
      <alignment horizontal="left" vertical="center"/>
    </xf>
    <xf numFmtId="179" fontId="36" fillId="2" borderId="13" xfId="6" applyNumberFormat="1" applyFont="1" applyFill="1" applyBorder="1" applyAlignment="1" applyProtection="1">
      <alignment horizontal="center" vertical="center"/>
      <protection locked="0"/>
    </xf>
    <xf numFmtId="3" fontId="36" fillId="2" borderId="13" xfId="6" applyNumberFormat="1" applyFont="1" applyFill="1" applyBorder="1" applyAlignment="1" applyProtection="1">
      <alignment horizontal="center" vertical="center"/>
      <protection locked="0"/>
    </xf>
    <xf numFmtId="180" fontId="58" fillId="0" borderId="13" xfId="0" applyNumberFormat="1" applyFont="1" applyBorder="1" applyAlignment="1">
      <alignment horizontal="center" vertical="center"/>
    </xf>
    <xf numFmtId="180" fontId="47" fillId="0" borderId="13" xfId="3" applyNumberFormat="1" applyFont="1" applyBorder="1" applyAlignment="1">
      <alignment horizontal="center" vertical="center"/>
    </xf>
    <xf numFmtId="181" fontId="19" fillId="0" borderId="0" xfId="0" applyNumberFormat="1" applyFont="1" applyAlignment="1">
      <alignment horizontal="left" vertical="center"/>
    </xf>
    <xf numFmtId="0" fontId="29" fillId="0" borderId="3" xfId="0" applyFont="1" applyBorder="1" applyAlignment="1">
      <alignment horizontal="left" vertical="center"/>
    </xf>
    <xf numFmtId="172" fontId="19" fillId="0" borderId="3" xfId="3" applyNumberFormat="1" applyFont="1" applyBorder="1" applyAlignment="1">
      <alignment horizontal="left" vertical="center"/>
    </xf>
    <xf numFmtId="49" fontId="18" fillId="0" borderId="3" xfId="0" applyNumberFormat="1" applyFont="1" applyBorder="1" applyAlignment="1">
      <alignment vertical="center"/>
    </xf>
    <xf numFmtId="49" fontId="27" fillId="0" borderId="3" xfId="0" applyNumberFormat="1" applyFont="1" applyBorder="1" applyAlignment="1">
      <alignment vertical="center"/>
    </xf>
    <xf numFmtId="49" fontId="18" fillId="0" borderId="3" xfId="0" applyNumberFormat="1" applyFont="1" applyBorder="1" applyAlignment="1">
      <alignment horizontal="right" vertical="center"/>
    </xf>
    <xf numFmtId="0" fontId="52" fillId="0" borderId="0" xfId="0" applyFont="1" applyAlignment="1">
      <alignment horizontal="left" vertical="center"/>
    </xf>
    <xf numFmtId="0" fontId="46" fillId="0" borderId="0" xfId="3" applyFont="1" applyAlignment="1">
      <alignment horizontal="left" vertical="center"/>
    </xf>
    <xf numFmtId="178" fontId="40" fillId="0" borderId="0" xfId="6" applyNumberFormat="1" applyFont="1" applyAlignment="1">
      <alignment horizontal="left" vertical="center"/>
    </xf>
    <xf numFmtId="10" fontId="40" fillId="2" borderId="0" xfId="6" applyNumberFormat="1" applyFont="1" applyFill="1" applyAlignment="1">
      <alignment horizontal="left" vertical="center"/>
    </xf>
    <xf numFmtId="0" fontId="40" fillId="2" borderId="0" xfId="6" applyFont="1" applyFill="1" applyAlignment="1">
      <alignment horizontal="left" vertical="center"/>
    </xf>
    <xf numFmtId="0" fontId="40" fillId="2" borderId="0" xfId="0" applyFont="1" applyFill="1" applyAlignment="1" applyProtection="1">
      <alignment horizontal="left" vertical="center"/>
      <protection locked="0"/>
    </xf>
    <xf numFmtId="0" fontId="27" fillId="0" borderId="0" xfId="0" applyFont="1" applyAlignment="1">
      <alignment horizontal="left" vertical="center"/>
    </xf>
    <xf numFmtId="0" fontId="18" fillId="0" borderId="0" xfId="0" applyFont="1" applyAlignment="1">
      <alignment horizontal="right" vertical="center"/>
    </xf>
    <xf numFmtId="0" fontId="60" fillId="0" borderId="0" xfId="3" applyFont="1" applyAlignment="1">
      <alignment vertical="center"/>
    </xf>
    <xf numFmtId="170" fontId="19" fillId="0" borderId="0" xfId="1" applyNumberFormat="1" applyFont="1" applyAlignment="1">
      <alignment horizontal="left" vertical="center"/>
    </xf>
    <xf numFmtId="0" fontId="27" fillId="0" borderId="0" xfId="1" applyFont="1" applyAlignment="1">
      <alignment horizontal="left" vertical="center"/>
    </xf>
    <xf numFmtId="0" fontId="61" fillId="0" borderId="0" xfId="3" applyFont="1" applyAlignment="1">
      <alignment vertical="center"/>
    </xf>
    <xf numFmtId="176" fontId="61" fillId="0" borderId="0" xfId="1" applyNumberFormat="1" applyFont="1" applyAlignment="1">
      <alignment horizontal="left" vertical="center"/>
    </xf>
    <xf numFmtId="176" fontId="46" fillId="0" borderId="13" xfId="0" applyNumberFormat="1" applyFont="1" applyBorder="1" applyAlignment="1" applyProtection="1">
      <alignment horizontal="right" vertical="center"/>
      <protection locked="0"/>
    </xf>
    <xf numFmtId="167" fontId="23" fillId="0" borderId="0" xfId="0" applyNumberFormat="1" applyFont="1" applyAlignment="1">
      <alignment horizontal="right" vertical="center"/>
    </xf>
    <xf numFmtId="49" fontId="17" fillId="0" borderId="0" xfId="3" applyNumberFormat="1" applyFont="1" applyAlignment="1">
      <alignment vertical="center"/>
    </xf>
    <xf numFmtId="0" fontId="19" fillId="0" borderId="0" xfId="3" applyFont="1" applyAlignment="1">
      <alignment vertical="center"/>
    </xf>
    <xf numFmtId="166" fontId="17" fillId="0" borderId="14" xfId="0" applyNumberFormat="1" applyFont="1" applyBorder="1" applyAlignment="1">
      <alignment horizontal="center" vertical="center"/>
    </xf>
    <xf numFmtId="166" fontId="27" fillId="0" borderId="0" xfId="0" applyNumberFormat="1" applyFont="1" applyAlignment="1">
      <alignment horizontal="center" vertical="center"/>
    </xf>
    <xf numFmtId="0" fontId="19" fillId="0" borderId="0" xfId="3" applyFont="1" applyAlignment="1" applyProtection="1">
      <alignment vertical="center"/>
      <protection locked="0"/>
    </xf>
    <xf numFmtId="172" fontId="34" fillId="2" borderId="0" xfId="6" applyNumberFormat="1" applyFont="1" applyFill="1" applyAlignment="1" applyProtection="1">
      <alignment horizontal="left" vertical="center"/>
      <protection locked="0"/>
    </xf>
    <xf numFmtId="164" fontId="36" fillId="2" borderId="0" xfId="6" applyNumberFormat="1" applyFont="1" applyFill="1" applyAlignment="1" applyProtection="1">
      <alignment horizontal="left" vertical="center"/>
      <protection locked="0"/>
    </xf>
    <xf numFmtId="164" fontId="40" fillId="0" borderId="0" xfId="6" applyNumberFormat="1" applyFont="1" applyAlignment="1">
      <alignment horizontal="center" vertical="center"/>
    </xf>
    <xf numFmtId="0" fontId="34" fillId="2" borderId="0" xfId="6" applyFont="1" applyFill="1" applyAlignment="1" applyProtection="1">
      <alignment horizontal="left" vertical="center" wrapText="1"/>
      <protection locked="0"/>
    </xf>
    <xf numFmtId="0" fontId="40" fillId="0" borderId="0" xfId="6" applyFont="1" applyAlignment="1">
      <alignment horizontal="left" vertical="center" wrapText="1"/>
    </xf>
    <xf numFmtId="0" fontId="35" fillId="0" borderId="0" xfId="6" applyFont="1" applyAlignment="1">
      <alignment horizontal="center" vertical="center"/>
    </xf>
    <xf numFmtId="0" fontId="45" fillId="0" borderId="0" xfId="6" applyFont="1" applyAlignment="1">
      <alignment horizontal="center" vertical="center" wrapText="1"/>
    </xf>
    <xf numFmtId="0" fontId="34" fillId="0" borderId="0" xfId="6" applyFont="1" applyAlignment="1">
      <alignment horizontal="center" vertical="center"/>
    </xf>
    <xf numFmtId="49" fontId="40" fillId="2" borderId="0" xfId="6" applyNumberFormat="1" applyFont="1" applyFill="1" applyAlignment="1" applyProtection="1">
      <alignment horizontal="left" vertical="center"/>
      <protection locked="0"/>
    </xf>
    <xf numFmtId="0" fontId="34" fillId="0" borderId="0" xfId="6" applyFont="1" applyAlignment="1">
      <alignment horizontal="left" vertical="center"/>
    </xf>
    <xf numFmtId="0" fontId="15" fillId="0" borderId="10" xfId="0" applyFont="1" applyBorder="1" applyAlignment="1">
      <alignment horizontal="center" vertical="center"/>
    </xf>
    <xf numFmtId="0" fontId="15" fillId="0" borderId="12" xfId="0" applyFont="1" applyBorder="1" applyAlignment="1">
      <alignment horizontal="center" vertical="center"/>
    </xf>
    <xf numFmtId="176" fontId="57" fillId="0" borderId="10" xfId="0" applyNumberFormat="1" applyFont="1" applyBorder="1" applyAlignment="1">
      <alignment horizontal="center" vertical="center"/>
    </xf>
    <xf numFmtId="176" fontId="57" fillId="0" borderId="12" xfId="0" applyNumberFormat="1" applyFont="1" applyBorder="1" applyAlignment="1">
      <alignment horizontal="center" vertical="center"/>
    </xf>
    <xf numFmtId="0" fontId="34" fillId="2" borderId="0" xfId="6" applyFont="1" applyFill="1" applyAlignment="1" applyProtection="1">
      <alignment horizontal="left" vertical="center"/>
      <protection locked="0"/>
    </xf>
    <xf numFmtId="177" fontId="40" fillId="2" borderId="0" xfId="6" applyNumberFormat="1" applyFont="1" applyFill="1" applyAlignment="1" applyProtection="1">
      <alignment horizontal="left" vertical="center"/>
      <protection locked="0"/>
    </xf>
    <xf numFmtId="172" fontId="34" fillId="2" borderId="0" xfId="6" applyNumberFormat="1" applyFont="1" applyFill="1" applyAlignment="1" applyProtection="1">
      <alignment horizontal="left" vertical="center"/>
      <protection locked="0"/>
    </xf>
    <xf numFmtId="169" fontId="34" fillId="2" borderId="0" xfId="6" applyNumberFormat="1" applyFont="1" applyFill="1" applyAlignment="1" applyProtection="1">
      <alignment horizontal="left" vertical="center"/>
      <protection locked="0"/>
    </xf>
    <xf numFmtId="173" fontId="34" fillId="2" borderId="0" xfId="6" applyNumberFormat="1" applyFont="1" applyFill="1" applyAlignment="1" applyProtection="1">
      <alignment horizontal="left" vertical="center"/>
      <protection locked="0"/>
    </xf>
    <xf numFmtId="176" fontId="40" fillId="2" borderId="10" xfId="6" applyNumberFormat="1" applyFont="1" applyFill="1" applyBorder="1" applyAlignment="1" applyProtection="1">
      <alignment horizontal="center" vertical="center"/>
      <protection locked="0"/>
    </xf>
    <xf numFmtId="176" fontId="40" fillId="2" borderId="12" xfId="6" applyNumberFormat="1" applyFont="1" applyFill="1" applyBorder="1" applyAlignment="1" applyProtection="1">
      <alignment horizontal="center" vertical="center"/>
      <protection locked="0"/>
    </xf>
    <xf numFmtId="176" fontId="52" fillId="0" borderId="10" xfId="1" applyNumberFormat="1" applyFont="1" applyBorder="1" applyAlignment="1">
      <alignment horizontal="center" vertical="center"/>
    </xf>
    <xf numFmtId="176" fontId="52" fillId="0" borderId="12" xfId="1" applyNumberFormat="1" applyFont="1" applyBorder="1" applyAlignment="1">
      <alignment horizontal="center" vertical="center"/>
    </xf>
    <xf numFmtId="0" fontId="61" fillId="0" borderId="0" xfId="3" applyFont="1" applyAlignment="1">
      <alignment horizontal="left" vertical="center" wrapText="1"/>
    </xf>
    <xf numFmtId="180" fontId="47" fillId="0" borderId="10" xfId="0" applyNumberFormat="1" applyFont="1" applyBorder="1" applyAlignment="1">
      <alignment horizontal="center" vertical="center"/>
    </xf>
    <xf numFmtId="180" fontId="47" fillId="0" borderId="12" xfId="0" applyNumberFormat="1" applyFont="1" applyBorder="1" applyAlignment="1">
      <alignment horizontal="center" vertical="center"/>
    </xf>
    <xf numFmtId="170" fontId="19" fillId="0" borderId="10" xfId="1" applyNumberFormat="1" applyFont="1" applyBorder="1" applyAlignment="1">
      <alignment horizontal="center" vertical="center"/>
    </xf>
    <xf numFmtId="170" fontId="19" fillId="0" borderId="12" xfId="1" applyNumberFormat="1" applyFont="1" applyBorder="1" applyAlignment="1">
      <alignment horizontal="center" vertical="center"/>
    </xf>
    <xf numFmtId="0" fontId="29" fillId="0" borderId="0" xfId="0" applyFont="1" applyAlignment="1" applyProtection="1">
      <alignment horizontal="left" vertical="center"/>
      <protection locked="0"/>
    </xf>
    <xf numFmtId="0" fontId="18" fillId="0" borderId="10" xfId="3" applyFont="1" applyBorder="1" applyAlignment="1">
      <alignment horizontal="right" vertical="center"/>
    </xf>
    <xf numFmtId="0" fontId="18" fillId="0" borderId="12" xfId="3" applyFont="1" applyBorder="1" applyAlignment="1">
      <alignment horizontal="right" vertical="center"/>
    </xf>
    <xf numFmtId="0" fontId="19" fillId="0" borderId="10" xfId="3" applyFont="1" applyBorder="1" applyAlignment="1">
      <alignment horizontal="right" vertical="center"/>
    </xf>
    <xf numFmtId="0" fontId="19" fillId="0" borderId="12" xfId="3" applyFont="1" applyBorder="1" applyAlignment="1">
      <alignment horizontal="right" vertical="center"/>
    </xf>
    <xf numFmtId="0" fontId="19" fillId="0" borderId="0" xfId="3" applyFont="1" applyAlignment="1" applyProtection="1">
      <alignment horizontal="left" vertical="center"/>
      <protection locked="0"/>
    </xf>
    <xf numFmtId="0" fontId="29" fillId="0" borderId="4" xfId="0" applyFont="1" applyBorder="1" applyAlignment="1" applyProtection="1">
      <alignment horizontal="center" vertical="center"/>
      <protection locked="0"/>
    </xf>
    <xf numFmtId="0" fontId="29" fillId="0" borderId="5" xfId="0" applyFont="1" applyBorder="1" applyAlignment="1" applyProtection="1">
      <alignment horizontal="center" vertical="center"/>
      <protection locked="0"/>
    </xf>
    <xf numFmtId="0" fontId="3" fillId="0" borderId="0" xfId="0" applyFont="1" applyAlignment="1">
      <alignment horizontal="left" vertical="center"/>
    </xf>
    <xf numFmtId="0" fontId="18" fillId="0" borderId="13" xfId="3" applyFont="1" applyBorder="1" applyAlignment="1">
      <alignment horizontal="right" vertical="center"/>
    </xf>
    <xf numFmtId="0" fontId="3" fillId="0" borderId="0" xfId="3" applyFont="1" applyAlignment="1">
      <alignment horizontal="right" vertical="center"/>
    </xf>
    <xf numFmtId="0" fontId="3" fillId="0" borderId="4" xfId="3" applyFont="1" applyBorder="1" applyAlignment="1">
      <alignment horizontal="right" vertical="center"/>
    </xf>
    <xf numFmtId="0" fontId="3" fillId="0" borderId="5" xfId="3" applyFont="1" applyBorder="1" applyAlignment="1">
      <alignment horizontal="right" vertical="center"/>
    </xf>
    <xf numFmtId="0" fontId="53" fillId="0" borderId="0" xfId="0" applyFont="1" applyAlignment="1">
      <alignment horizontal="left" vertical="center"/>
    </xf>
    <xf numFmtId="0" fontId="53" fillId="0" borderId="15" xfId="0" applyFont="1" applyBorder="1" applyAlignment="1">
      <alignment horizontal="left" vertical="center"/>
    </xf>
    <xf numFmtId="0" fontId="27" fillId="0" borderId="0" xfId="0" applyFont="1" applyAlignment="1">
      <alignment horizontal="left" vertical="center"/>
    </xf>
    <xf numFmtId="172" fontId="19" fillId="0" borderId="0" xfId="3" applyNumberFormat="1" applyFont="1" applyAlignment="1" applyProtection="1">
      <alignment horizontal="left" vertical="center"/>
      <protection locked="0"/>
    </xf>
    <xf numFmtId="173" fontId="19" fillId="0" borderId="0" xfId="3" applyNumberFormat="1" applyFont="1" applyAlignment="1" applyProtection="1">
      <alignment horizontal="left" vertical="center"/>
      <protection locked="0"/>
    </xf>
    <xf numFmtId="0" fontId="29" fillId="0" borderId="6" xfId="0" applyFont="1" applyBorder="1" applyAlignment="1" applyProtection="1">
      <alignment horizontal="center" vertical="center"/>
      <protection locked="0"/>
    </xf>
    <xf numFmtId="0" fontId="18" fillId="0" borderId="4" xfId="3" applyFont="1" applyBorder="1" applyAlignment="1" applyProtection="1">
      <alignment horizontal="center" vertical="center" wrapText="1"/>
      <protection locked="0"/>
    </xf>
    <xf numFmtId="0" fontId="18" fillId="0" borderId="6" xfId="3" applyFont="1" applyBorder="1" applyAlignment="1" applyProtection="1">
      <alignment horizontal="center" vertical="center" wrapText="1"/>
      <protection locked="0"/>
    </xf>
    <xf numFmtId="0" fontId="29" fillId="0" borderId="0" xfId="0" applyFont="1" applyAlignment="1">
      <alignment horizontal="left" vertical="center"/>
    </xf>
    <xf numFmtId="0" fontId="27" fillId="0" borderId="0" xfId="0" applyFont="1" applyAlignment="1">
      <alignment horizontal="right" vertical="center"/>
    </xf>
    <xf numFmtId="0" fontId="18" fillId="0" borderId="0" xfId="3" applyFont="1" applyAlignment="1">
      <alignment horizontal="left" vertical="center"/>
    </xf>
    <xf numFmtId="49" fontId="18" fillId="0" borderId="0" xfId="3" applyNumberFormat="1" applyFont="1" applyAlignment="1" applyProtection="1">
      <alignment horizontal="left" vertical="center"/>
      <protection locked="0"/>
    </xf>
    <xf numFmtId="49" fontId="18" fillId="0" borderId="0" xfId="3" applyNumberFormat="1" applyFont="1" applyAlignment="1" applyProtection="1">
      <alignment vertical="center"/>
      <protection locked="0"/>
    </xf>
    <xf numFmtId="49" fontId="18" fillId="0" borderId="0" xfId="3" applyNumberFormat="1" applyFont="1" applyAlignment="1">
      <alignment vertical="center"/>
    </xf>
    <xf numFmtId="0" fontId="19" fillId="0" borderId="0" xfId="0" applyFont="1" applyAlignment="1">
      <alignment horizontal="right" vertical="center"/>
    </xf>
    <xf numFmtId="0" fontId="37" fillId="2" borderId="0" xfId="6" applyFont="1" applyFill="1" applyAlignment="1" applyProtection="1">
      <alignment horizontal="left" vertical="center"/>
      <protection locked="0"/>
    </xf>
    <xf numFmtId="179" fontId="37" fillId="2" borderId="0" xfId="6" applyNumberFormat="1" applyFont="1" applyFill="1" applyAlignment="1" applyProtection="1">
      <alignment horizontal="left" vertical="center"/>
      <protection locked="0"/>
    </xf>
  </cellXfs>
  <cellStyles count="7">
    <cellStyle name="Standard" xfId="0" builtinId="0"/>
    <cellStyle name="Standard 2" xfId="1" xr:uid="{00000000-0005-0000-0000-000003000000}"/>
    <cellStyle name="Standard 2 2" xfId="2" xr:uid="{00000000-0005-0000-0000-000004000000}"/>
    <cellStyle name="Standard 2 3" xfId="3" xr:uid="{00000000-0005-0000-0000-000005000000}"/>
    <cellStyle name="Standard 3" xfId="4" xr:uid="{00000000-0005-0000-0000-000006000000}"/>
    <cellStyle name="Standard 4" xfId="6" xr:uid="{A1492C24-844C-415F-821D-6A93E156F186}"/>
    <cellStyle name="Währung 2" xfId="5" xr:uid="{00000000-0005-0000-0000-000008000000}"/>
  </cellStyles>
  <dxfs count="234">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FA250AD5-D9F5-4518-8B20-8E002F23BDA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4FBFDD95-0B7F-4957-A030-3ABBBC433B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2256540B-0494-4AD9-8404-5142FDBC491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D9C33F4D-9649-4F21-96E2-DF232C83D2A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5276" y="164654"/>
          <a:ext cx="1571624" cy="162604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7727CF-F684-433E-AE2A-DE8A4F352452}">
  <sheetPr>
    <pageSetUpPr fitToPage="1"/>
  </sheetPr>
  <dimension ref="B1:Q63"/>
  <sheetViews>
    <sheetView tabSelected="1" zoomScaleNormal="100" zoomScaleSheetLayoutView="100" workbookViewId="0">
      <selection activeCell="C13" sqref="C13"/>
    </sheetView>
  </sheetViews>
  <sheetFormatPr baseColWidth="10" defaultColWidth="11.42578125" defaultRowHeight="14.25" x14ac:dyDescent="0.25"/>
  <cols>
    <col min="1" max="1" width="2.85546875" style="65" customWidth="1"/>
    <col min="2" max="2" width="20.5703125" style="64" customWidth="1"/>
    <col min="3" max="3" width="14.140625" style="65" customWidth="1"/>
    <col min="4" max="4" width="12.85546875" style="65" customWidth="1"/>
    <col min="5" max="5" width="9.28515625" style="65" customWidth="1"/>
    <col min="6" max="6" width="15.7109375" style="65" customWidth="1"/>
    <col min="7" max="7" width="0.85546875" style="65" customWidth="1"/>
    <col min="8" max="8" width="15.7109375" style="65" customWidth="1"/>
    <col min="9" max="9" width="0.85546875" style="65" customWidth="1"/>
    <col min="10" max="10" width="15.7109375" style="65" customWidth="1"/>
    <col min="11" max="11" width="0.85546875" style="65" customWidth="1"/>
    <col min="12" max="12" width="15.7109375" style="65" customWidth="1"/>
    <col min="13" max="13" width="3.28515625" style="65" customWidth="1"/>
    <col min="14" max="16384" width="11.42578125" style="65"/>
  </cols>
  <sheetData>
    <row r="1" spans="2:17" ht="9" customHeight="1" x14ac:dyDescent="0.25"/>
    <row r="2" spans="2:17" ht="14.25" customHeight="1" x14ac:dyDescent="0.25">
      <c r="D2" s="261" t="s">
        <v>71</v>
      </c>
      <c r="E2" s="261"/>
      <c r="F2" s="261"/>
      <c r="G2" s="261"/>
      <c r="H2" s="261"/>
      <c r="I2" s="261"/>
      <c r="J2" s="261"/>
      <c r="K2" s="261"/>
      <c r="L2" s="174"/>
      <c r="M2" s="82"/>
    </row>
    <row r="3" spans="2:17" ht="31.5" customHeight="1" x14ac:dyDescent="0.25">
      <c r="D3" s="261"/>
      <c r="E3" s="261"/>
      <c r="F3" s="261"/>
      <c r="G3" s="261"/>
      <c r="H3" s="261"/>
      <c r="I3" s="261"/>
      <c r="J3" s="261"/>
      <c r="K3" s="261"/>
      <c r="L3" s="174"/>
      <c r="M3" s="82"/>
    </row>
    <row r="4" spans="2:17" ht="18.75" customHeight="1" x14ac:dyDescent="0.25">
      <c r="D4" s="262" t="s">
        <v>72</v>
      </c>
      <c r="E4" s="262"/>
      <c r="F4" s="262"/>
      <c r="G4" s="262"/>
      <c r="H4" s="262"/>
      <c r="I4" s="262"/>
      <c r="J4" s="262"/>
      <c r="K4" s="262"/>
      <c r="L4" s="173"/>
      <c r="M4" s="83"/>
    </row>
    <row r="5" spans="2:17" ht="9.75" customHeight="1" x14ac:dyDescent="0.25">
      <c r="D5" s="262"/>
      <c r="E5" s="262"/>
      <c r="F5" s="262"/>
      <c r="G5" s="262"/>
      <c r="H5" s="262"/>
      <c r="I5" s="262"/>
      <c r="J5" s="262"/>
      <c r="K5" s="262"/>
      <c r="L5" s="173"/>
      <c r="M5" s="83"/>
    </row>
    <row r="6" spans="2:17" ht="15" customHeight="1" x14ac:dyDescent="0.25">
      <c r="D6" s="262"/>
      <c r="E6" s="262"/>
      <c r="F6" s="262"/>
      <c r="G6" s="262"/>
      <c r="H6" s="262"/>
      <c r="I6" s="262"/>
      <c r="J6" s="262"/>
      <c r="K6" s="262"/>
      <c r="L6" s="173"/>
      <c r="M6" s="83"/>
    </row>
    <row r="7" spans="2:17" ht="15" customHeight="1" x14ac:dyDescent="0.25">
      <c r="D7" s="262"/>
      <c r="E7" s="262"/>
      <c r="F7" s="262"/>
      <c r="G7" s="262"/>
      <c r="H7" s="262"/>
      <c r="I7" s="262"/>
      <c r="J7" s="262"/>
      <c r="K7" s="262"/>
      <c r="L7" s="173"/>
    </row>
    <row r="8" spans="2:17" ht="15" customHeight="1" x14ac:dyDescent="0.25">
      <c r="D8" s="262"/>
      <c r="E8" s="262"/>
      <c r="F8" s="262"/>
      <c r="G8" s="262"/>
      <c r="H8" s="262"/>
      <c r="I8" s="262"/>
      <c r="J8" s="262"/>
      <c r="K8" s="262"/>
      <c r="M8" s="84"/>
      <c r="N8" s="66"/>
      <c r="O8" s="66"/>
      <c r="P8" s="66"/>
      <c r="Q8" s="66"/>
    </row>
    <row r="9" spans="2:17" x14ac:dyDescent="0.25">
      <c r="D9" s="263" t="s">
        <v>175</v>
      </c>
      <c r="E9" s="263"/>
      <c r="F9" s="263"/>
      <c r="G9" s="263"/>
      <c r="H9" s="263"/>
      <c r="I9" s="263"/>
      <c r="J9" s="263"/>
      <c r="K9" s="263"/>
      <c r="L9" s="74"/>
    </row>
    <row r="10" spans="2:17" ht="12" customHeight="1" x14ac:dyDescent="0.25">
      <c r="B10" s="68"/>
      <c r="C10" s="69"/>
      <c r="D10" s="69"/>
      <c r="E10" s="69"/>
      <c r="F10" s="69"/>
      <c r="G10" s="69"/>
      <c r="H10" s="69"/>
      <c r="I10" s="69"/>
      <c r="J10" s="69"/>
      <c r="K10" s="69"/>
      <c r="L10" s="69"/>
    </row>
    <row r="11" spans="2:17" ht="16.5" customHeight="1" x14ac:dyDescent="0.25">
      <c r="B11" s="89" t="s">
        <v>85</v>
      </c>
    </row>
    <row r="12" spans="2:17" ht="12" customHeight="1" x14ac:dyDescent="0.25">
      <c r="B12" s="67"/>
    </row>
    <row r="13" spans="2:17" s="71" customFormat="1" ht="16.5" customHeight="1" x14ac:dyDescent="0.25">
      <c r="B13" s="70" t="s">
        <v>41</v>
      </c>
      <c r="C13" s="72"/>
      <c r="F13" s="70"/>
      <c r="H13" s="67" t="s">
        <v>74</v>
      </c>
      <c r="J13" s="256"/>
    </row>
    <row r="14" spans="2:17" s="71" customFormat="1" ht="12.75" customHeight="1" x14ac:dyDescent="0.25">
      <c r="B14" s="70"/>
      <c r="H14" s="65"/>
    </row>
    <row r="15" spans="2:17" s="71" customFormat="1" ht="16.5" customHeight="1" x14ac:dyDescent="0.25">
      <c r="B15" s="67" t="s">
        <v>37</v>
      </c>
      <c r="C15" s="73"/>
      <c r="D15" s="70"/>
      <c r="F15" s="70"/>
      <c r="H15" s="67" t="s">
        <v>73</v>
      </c>
      <c r="J15" s="256"/>
    </row>
    <row r="16" spans="2:17" ht="15" customHeight="1" x14ac:dyDescent="0.25">
      <c r="B16" s="67"/>
    </row>
    <row r="17" spans="2:13" ht="16.5" customHeight="1" x14ac:dyDescent="0.25">
      <c r="B17" s="67" t="s">
        <v>75</v>
      </c>
      <c r="C17" s="73"/>
      <c r="F17" s="81"/>
    </row>
    <row r="18" spans="2:13" ht="9" customHeight="1" x14ac:dyDescent="0.25">
      <c r="B18" s="67"/>
    </row>
    <row r="19" spans="2:13" ht="16.5" customHeight="1" x14ac:dyDescent="0.25">
      <c r="B19" s="67" t="s">
        <v>38</v>
      </c>
      <c r="C19" s="73"/>
      <c r="F19" s="93"/>
      <c r="M19" s="74"/>
    </row>
    <row r="20" spans="2:13" ht="12" customHeight="1" x14ac:dyDescent="0.25">
      <c r="B20" s="75"/>
      <c r="C20" s="69"/>
      <c r="D20" s="69"/>
      <c r="E20" s="69"/>
      <c r="F20" s="69"/>
      <c r="G20" s="69"/>
      <c r="H20" s="69"/>
      <c r="I20" s="69"/>
      <c r="J20" s="69"/>
      <c r="K20" s="69"/>
      <c r="L20" s="69"/>
    </row>
    <row r="21" spans="2:13" ht="12" customHeight="1" x14ac:dyDescent="0.25">
      <c r="B21" s="67"/>
    </row>
    <row r="22" spans="2:13" ht="15" x14ac:dyDescent="0.25">
      <c r="B22" s="67" t="s">
        <v>39</v>
      </c>
      <c r="C22" s="81"/>
      <c r="F22" s="80"/>
      <c r="G22" s="71"/>
      <c r="H22" s="71"/>
      <c r="I22" s="71"/>
      <c r="J22" s="71"/>
      <c r="K22" s="71"/>
    </row>
    <row r="23" spans="2:13" ht="15" x14ac:dyDescent="0.25">
      <c r="B23" s="67"/>
      <c r="F23" s="71"/>
      <c r="G23" s="71"/>
      <c r="H23" s="71"/>
      <c r="I23" s="71"/>
      <c r="J23" s="71"/>
      <c r="K23" s="71"/>
      <c r="L23" s="71"/>
    </row>
    <row r="24" spans="2:13" ht="15.75" x14ac:dyDescent="0.25">
      <c r="B24" s="67" t="s">
        <v>170</v>
      </c>
      <c r="F24" s="257"/>
      <c r="G24" s="258"/>
      <c r="I24" s="258"/>
      <c r="K24" s="258"/>
    </row>
    <row r="25" spans="2:13" ht="15" x14ac:dyDescent="0.25">
      <c r="B25" s="78"/>
      <c r="F25" s="85">
        <f>IF(F24=42195,"Marathon",IF(F24=21097.5,"Halfmarathon",IF(F24=1609.4,"1 Mile",(F24))))</f>
        <v>0</v>
      </c>
      <c r="G25" s="71"/>
      <c r="I25" s="71"/>
      <c r="K25" s="71"/>
    </row>
    <row r="26" spans="2:13" ht="15" customHeight="1" x14ac:dyDescent="0.25">
      <c r="B26" s="67"/>
      <c r="F26" s="71"/>
      <c r="G26" s="71"/>
      <c r="I26" s="71"/>
      <c r="K26" s="71"/>
    </row>
    <row r="27" spans="2:13" ht="16.5" customHeight="1" x14ac:dyDescent="0.25">
      <c r="B27" s="67" t="s">
        <v>172</v>
      </c>
      <c r="D27" s="67"/>
      <c r="E27" s="67" t="s">
        <v>42</v>
      </c>
      <c r="F27" s="87"/>
      <c r="G27" s="71"/>
      <c r="I27" s="71"/>
      <c r="K27" s="71"/>
    </row>
    <row r="28" spans="2:13" ht="16.5" customHeight="1" x14ac:dyDescent="0.25">
      <c r="B28" s="76"/>
      <c r="D28" s="67"/>
      <c r="E28" s="67" t="s">
        <v>43</v>
      </c>
      <c r="F28" s="87"/>
      <c r="G28" s="71"/>
      <c r="I28" s="71"/>
      <c r="K28" s="71"/>
    </row>
    <row r="29" spans="2:13" ht="16.5" customHeight="1" x14ac:dyDescent="0.25">
      <c r="B29" s="79" t="s">
        <v>79</v>
      </c>
      <c r="D29" s="77"/>
      <c r="F29" s="238" t="str">
        <f>IFERROR((F28-F27)/F24*1000,"")</f>
        <v/>
      </c>
      <c r="G29" s="71"/>
      <c r="I29" s="71"/>
      <c r="K29" s="71"/>
    </row>
    <row r="30" spans="2:13" ht="15" customHeight="1" x14ac:dyDescent="0.25"/>
    <row r="31" spans="2:13" ht="16.5" customHeight="1" x14ac:dyDescent="0.25">
      <c r="B31" s="67" t="s">
        <v>80</v>
      </c>
      <c r="D31" s="76"/>
      <c r="F31" s="87"/>
      <c r="G31" s="71"/>
      <c r="I31" s="71"/>
      <c r="K31" s="71"/>
    </row>
    <row r="32" spans="2:13" ht="16.5" customHeight="1" x14ac:dyDescent="0.25">
      <c r="B32" s="79" t="s">
        <v>78</v>
      </c>
      <c r="D32" s="77"/>
      <c r="F32" s="239" t="str">
        <f>IFERROR(F31/F24," ")</f>
        <v xml:space="preserve"> </v>
      </c>
      <c r="G32" s="71"/>
      <c r="I32" s="71"/>
      <c r="K32" s="71"/>
    </row>
    <row r="33" spans="2:12" ht="15" customHeight="1" x14ac:dyDescent="0.25">
      <c r="B33" s="67"/>
      <c r="F33" s="71"/>
      <c r="G33" s="71"/>
      <c r="I33" s="71"/>
      <c r="K33" s="71"/>
    </row>
    <row r="34" spans="2:12" ht="15" x14ac:dyDescent="0.25">
      <c r="B34" s="67" t="s">
        <v>76</v>
      </c>
      <c r="C34" s="79" t="s">
        <v>77</v>
      </c>
      <c r="F34" s="73"/>
    </row>
    <row r="35" spans="2:12" ht="10.5" customHeight="1" x14ac:dyDescent="0.25"/>
    <row r="36" spans="2:12" ht="15" customHeight="1" x14ac:dyDescent="0.25">
      <c r="B36" s="67" t="s">
        <v>66</v>
      </c>
      <c r="C36" s="79" t="s">
        <v>173</v>
      </c>
      <c r="F36" s="73"/>
    </row>
    <row r="37" spans="2:12" ht="12" customHeight="1" x14ac:dyDescent="0.25">
      <c r="B37" s="88"/>
    </row>
    <row r="38" spans="2:12" ht="15" x14ac:dyDescent="0.25">
      <c r="B38" s="67" t="s">
        <v>176</v>
      </c>
      <c r="D38" s="264"/>
      <c r="E38" s="264"/>
      <c r="F38" s="264"/>
      <c r="H38" s="67" t="s">
        <v>81</v>
      </c>
      <c r="L38" s="81" t="s">
        <v>83</v>
      </c>
    </row>
    <row r="39" spans="2:12" ht="12" customHeight="1" x14ac:dyDescent="0.25">
      <c r="B39" s="88"/>
    </row>
    <row r="40" spans="2:12" ht="15" customHeight="1" x14ac:dyDescent="0.25">
      <c r="B40" s="67" t="s">
        <v>171</v>
      </c>
      <c r="C40" s="265" t="s">
        <v>84</v>
      </c>
      <c r="D40" s="265"/>
      <c r="E40" s="265"/>
      <c r="F40" s="265"/>
      <c r="G40" s="265"/>
      <c r="H40" s="265"/>
      <c r="I40" s="265"/>
      <c r="J40" s="265"/>
      <c r="K40" s="265"/>
      <c r="L40" s="265"/>
    </row>
    <row r="41" spans="2:12" ht="19.5" customHeight="1" x14ac:dyDescent="0.25">
      <c r="B41" s="259"/>
      <c r="C41" s="259"/>
      <c r="D41" s="259"/>
      <c r="E41" s="259"/>
      <c r="F41" s="259"/>
      <c r="G41" s="259"/>
      <c r="H41" s="259"/>
      <c r="I41" s="259"/>
      <c r="J41" s="259"/>
      <c r="K41" s="259"/>
      <c r="L41" s="259"/>
    </row>
    <row r="42" spans="2:12" ht="19.5" customHeight="1" x14ac:dyDescent="0.25">
      <c r="B42" s="259"/>
      <c r="C42" s="259"/>
      <c r="D42" s="259"/>
      <c r="E42" s="259"/>
      <c r="F42" s="259"/>
      <c r="G42" s="259"/>
      <c r="H42" s="259"/>
      <c r="I42" s="259"/>
      <c r="J42" s="259"/>
      <c r="K42" s="259"/>
      <c r="L42" s="259"/>
    </row>
    <row r="43" spans="2:12" ht="19.5" customHeight="1" x14ac:dyDescent="0.25">
      <c r="B43" s="259"/>
      <c r="C43" s="259"/>
      <c r="D43" s="259"/>
      <c r="E43" s="259"/>
      <c r="F43" s="259"/>
      <c r="G43" s="259"/>
      <c r="H43" s="259"/>
      <c r="I43" s="259"/>
      <c r="J43" s="259"/>
      <c r="K43" s="259"/>
      <c r="L43" s="259"/>
    </row>
    <row r="44" spans="2:12" s="90" customFormat="1" ht="12" customHeight="1" x14ac:dyDescent="0.25">
      <c r="B44" s="91"/>
      <c r="C44" s="92"/>
      <c r="D44" s="92"/>
      <c r="E44" s="92"/>
      <c r="F44" s="92"/>
      <c r="G44" s="92"/>
      <c r="H44" s="92"/>
      <c r="I44" s="92"/>
      <c r="J44" s="92"/>
      <c r="K44" s="92"/>
      <c r="L44" s="92"/>
    </row>
    <row r="45" spans="2:12" ht="12" customHeight="1" x14ac:dyDescent="0.25">
      <c r="F45" s="64"/>
      <c r="H45" s="64"/>
      <c r="J45" s="64"/>
      <c r="L45" s="64"/>
    </row>
    <row r="46" spans="2:12" ht="16.5" customHeight="1" x14ac:dyDescent="0.25">
      <c r="B46" s="175" t="s">
        <v>86</v>
      </c>
      <c r="F46" s="64"/>
      <c r="H46" s="64"/>
      <c r="J46" s="64"/>
      <c r="L46" s="64"/>
    </row>
    <row r="47" spans="2:12" ht="15" customHeight="1" x14ac:dyDescent="0.25">
      <c r="B47" s="67" t="s">
        <v>46</v>
      </c>
      <c r="C47" s="241"/>
      <c r="E47" s="67" t="s">
        <v>37</v>
      </c>
      <c r="F47" s="241"/>
      <c r="J47" s="67" t="s">
        <v>67</v>
      </c>
      <c r="L47" s="81"/>
    </row>
    <row r="48" spans="2:12" ht="9" customHeight="1" x14ac:dyDescent="0.25">
      <c r="B48" s="67"/>
      <c r="C48" s="64"/>
      <c r="H48" s="64"/>
      <c r="J48" s="64"/>
    </row>
    <row r="49" spans="2:13" ht="15" customHeight="1" x14ac:dyDescent="0.25">
      <c r="B49" s="67" t="s">
        <v>38</v>
      </c>
      <c r="C49" s="93"/>
      <c r="F49" s="73"/>
    </row>
    <row r="50" spans="2:13" ht="12" customHeight="1" x14ac:dyDescent="0.25">
      <c r="B50" s="67"/>
      <c r="D50" s="64"/>
      <c r="J50" s="64"/>
    </row>
    <row r="51" spans="2:13" ht="15" customHeight="1" x14ac:dyDescent="0.25">
      <c r="B51" s="67" t="s">
        <v>65</v>
      </c>
      <c r="C51" s="241"/>
      <c r="E51" s="67" t="s">
        <v>37</v>
      </c>
      <c r="F51" s="241"/>
      <c r="J51" s="67" t="s">
        <v>67</v>
      </c>
      <c r="L51" s="81"/>
    </row>
    <row r="52" spans="2:13" ht="12" customHeight="1" x14ac:dyDescent="0.25">
      <c r="F52" s="64"/>
      <c r="H52" s="64"/>
      <c r="J52" s="64"/>
      <c r="L52" s="64"/>
    </row>
    <row r="53" spans="2:13" s="71" customFormat="1" ht="36" customHeight="1" x14ac:dyDescent="0.25">
      <c r="B53" s="260" t="s">
        <v>82</v>
      </c>
      <c r="C53" s="260"/>
      <c r="D53" s="260"/>
      <c r="E53" s="260"/>
      <c r="F53" s="260"/>
      <c r="G53" s="260"/>
      <c r="H53" s="260"/>
      <c r="I53" s="260"/>
      <c r="J53" s="260"/>
      <c r="K53" s="260"/>
      <c r="L53" s="260"/>
      <c r="M53" s="176"/>
    </row>
    <row r="54" spans="2:13" s="71" customFormat="1" ht="90" customHeight="1" x14ac:dyDescent="0.25">
      <c r="B54" s="260" t="s">
        <v>49</v>
      </c>
      <c r="C54" s="260"/>
      <c r="D54" s="260"/>
      <c r="E54" s="260"/>
      <c r="F54" s="260"/>
      <c r="G54" s="260"/>
      <c r="H54" s="260"/>
      <c r="I54" s="260"/>
      <c r="J54" s="260"/>
      <c r="K54" s="260"/>
      <c r="L54" s="260"/>
      <c r="M54" s="176"/>
    </row>
    <row r="55" spans="2:13" ht="6" customHeight="1" x14ac:dyDescent="0.25">
      <c r="F55" s="64"/>
      <c r="H55" s="64"/>
      <c r="J55" s="64"/>
      <c r="L55" s="64"/>
    </row>
    <row r="56" spans="2:13" ht="19.5" customHeight="1" x14ac:dyDescent="0.25">
      <c r="B56" s="67" t="s">
        <v>47</v>
      </c>
      <c r="C56" s="259"/>
      <c r="D56" s="259"/>
      <c r="E56" s="259"/>
      <c r="F56" s="259"/>
      <c r="G56" s="259"/>
      <c r="H56" s="259"/>
      <c r="I56" s="259"/>
      <c r="J56" s="259"/>
      <c r="K56" s="259"/>
      <c r="L56" s="259"/>
    </row>
    <row r="57" spans="2:13" ht="19.5" customHeight="1" x14ac:dyDescent="0.25">
      <c r="B57" s="67"/>
      <c r="C57" s="259"/>
      <c r="D57" s="259"/>
      <c r="E57" s="259"/>
      <c r="F57" s="259"/>
      <c r="G57" s="259"/>
      <c r="H57" s="259"/>
      <c r="I57" s="259"/>
      <c r="J57" s="259"/>
      <c r="K57" s="259"/>
      <c r="L57" s="259"/>
    </row>
    <row r="59" spans="2:13" ht="15" x14ac:dyDescent="0.25">
      <c r="B59" s="67" t="s">
        <v>44</v>
      </c>
      <c r="C59" s="80"/>
    </row>
    <row r="60" spans="2:13" ht="12" customHeight="1" x14ac:dyDescent="0.25">
      <c r="D60" s="71"/>
    </row>
    <row r="61" spans="2:13" ht="15" customHeight="1" x14ac:dyDescent="0.25">
      <c r="B61" s="67" t="s">
        <v>50</v>
      </c>
      <c r="C61" s="64" t="s">
        <v>48</v>
      </c>
      <c r="D61" s="240">
        <v>1</v>
      </c>
      <c r="E61" s="64" t="s">
        <v>40</v>
      </c>
    </row>
    <row r="62" spans="2:13" ht="15" x14ac:dyDescent="0.25">
      <c r="C62" s="64" t="s">
        <v>48</v>
      </c>
      <c r="D62" s="86"/>
      <c r="E62" s="64" t="s">
        <v>45</v>
      </c>
    </row>
    <row r="63" spans="2:13" ht="7.5" customHeight="1" x14ac:dyDescent="0.25"/>
  </sheetData>
  <sheetProtection sheet="1" objects="1" scenarios="1"/>
  <mergeCells count="12">
    <mergeCell ref="B42:L42"/>
    <mergeCell ref="B43:L43"/>
    <mergeCell ref="B53:L53"/>
    <mergeCell ref="B54:L54"/>
    <mergeCell ref="C56:L56"/>
    <mergeCell ref="C57:L57"/>
    <mergeCell ref="D2:K3"/>
    <mergeCell ref="D4:K8"/>
    <mergeCell ref="D9:K9"/>
    <mergeCell ref="D38:F38"/>
    <mergeCell ref="C40:L40"/>
    <mergeCell ref="B41:L41"/>
  </mergeCells>
  <conditionalFormatting sqref="B41:B43 L45:L47 C47:C49 H48 F49 L51:L55 C59 E59">
    <cfRule type="cellIs" dxfId="37" priority="6" operator="greaterThan">
      <formula>0</formula>
    </cfRule>
  </conditionalFormatting>
  <conditionalFormatting sqref="C13 F17 C19 H45:H46 J45:J46 E47:E48 J48 D50:E50 J50 C51">
    <cfRule type="cellIs" dxfId="36" priority="17" operator="greaterThan">
      <formula>0</formula>
    </cfRule>
  </conditionalFormatting>
  <conditionalFormatting sqref="C13 F17 J45:J46 E47:E48 J48 D50:E50 J50 L45:L46">
    <cfRule type="cellIs" dxfId="35" priority="24" operator="greaterThan">
      <formula>0</formula>
    </cfRule>
  </conditionalFormatting>
  <conditionalFormatting sqref="C15">
    <cfRule type="cellIs" dxfId="34" priority="7" operator="greaterThan">
      <formula>0</formula>
    </cfRule>
  </conditionalFormatting>
  <conditionalFormatting sqref="C17 E17:F17">
    <cfRule type="cellIs" dxfId="33" priority="40" operator="greaterThan">
      <formula>0</formula>
    </cfRule>
  </conditionalFormatting>
  <conditionalFormatting sqref="C22">
    <cfRule type="cellIs" dxfId="32" priority="36" operator="greaterThan">
      <formula>0</formula>
    </cfRule>
  </conditionalFormatting>
  <conditionalFormatting sqref="C51 C47:C48">
    <cfRule type="cellIs" dxfId="31" priority="30" operator="greaterThan">
      <formula>0</formula>
    </cfRule>
  </conditionalFormatting>
  <conditionalFormatting sqref="C56:C57">
    <cfRule type="cellIs" dxfId="30" priority="12" operator="greaterThan">
      <formula>0</formula>
    </cfRule>
  </conditionalFormatting>
  <conditionalFormatting sqref="E17:F17 C17">
    <cfRule type="cellIs" dxfId="29" priority="39" operator="greaterThan">
      <formula>0</formula>
    </cfRule>
  </conditionalFormatting>
  <conditionalFormatting sqref="F13">
    <cfRule type="cellIs" dxfId="28" priority="10" operator="greaterThan">
      <formula>0</formula>
    </cfRule>
    <cfRule type="cellIs" dxfId="27" priority="11" operator="greaterThan">
      <formula>0</formula>
    </cfRule>
  </conditionalFormatting>
  <conditionalFormatting sqref="F19">
    <cfRule type="cellIs" dxfId="26" priority="37" operator="greaterThan">
      <formula>0</formula>
    </cfRule>
    <cfRule type="cellIs" priority="38" operator="greaterThan">
      <formula>0</formula>
    </cfRule>
  </conditionalFormatting>
  <conditionalFormatting sqref="F22">
    <cfRule type="cellIs" dxfId="25" priority="27" operator="greaterThan">
      <formula>0</formula>
    </cfRule>
  </conditionalFormatting>
  <conditionalFormatting sqref="F24">
    <cfRule type="cellIs" dxfId="24" priority="33" operator="greaterThan">
      <formula>0</formula>
    </cfRule>
  </conditionalFormatting>
  <conditionalFormatting sqref="F27:F28">
    <cfRule type="cellIs" dxfId="23" priority="23" operator="greaterThan">
      <formula>0</formula>
    </cfRule>
  </conditionalFormatting>
  <conditionalFormatting sqref="F31:F32">
    <cfRule type="cellIs" dxfId="22" priority="32" operator="greaterThan">
      <formula>0</formula>
    </cfRule>
  </conditionalFormatting>
  <conditionalFormatting sqref="F34">
    <cfRule type="cellIs" dxfId="21" priority="34" operator="greaterThan">
      <formula>0</formula>
    </cfRule>
  </conditionalFormatting>
  <conditionalFormatting sqref="F36">
    <cfRule type="cellIs" dxfId="20" priority="35" operator="greaterThan">
      <formula>0</formula>
    </cfRule>
  </conditionalFormatting>
  <conditionalFormatting sqref="F45:F47">
    <cfRule type="cellIs" dxfId="19" priority="3" operator="greaterThan">
      <formula>0</formula>
    </cfRule>
    <cfRule type="cellIs" dxfId="18" priority="4" operator="greaterThan">
      <formula>0</formula>
    </cfRule>
  </conditionalFormatting>
  <conditionalFormatting sqref="F49">
    <cfRule type="cellIs" priority="29" operator="greaterThan">
      <formula>0</formula>
    </cfRule>
  </conditionalFormatting>
  <conditionalFormatting sqref="F51:F55">
    <cfRule type="cellIs" dxfId="17" priority="1" operator="greaterThan">
      <formula>0</formula>
    </cfRule>
    <cfRule type="cellIs" dxfId="16" priority="2" operator="greaterThan">
      <formula>0</formula>
    </cfRule>
  </conditionalFormatting>
  <conditionalFormatting sqref="H13">
    <cfRule type="cellIs" dxfId="15" priority="8" operator="greaterThan">
      <formula>0</formula>
    </cfRule>
    <cfRule type="cellIs" dxfId="14" priority="9" operator="greaterThan">
      <formula>0</formula>
    </cfRule>
  </conditionalFormatting>
  <conditionalFormatting sqref="H45:H46 H48">
    <cfRule type="cellIs" dxfId="8" priority="31" operator="greaterThan">
      <formula>0</formula>
    </cfRule>
  </conditionalFormatting>
  <conditionalFormatting sqref="H52:H55">
    <cfRule type="cellIs" dxfId="7" priority="15" operator="greaterThan">
      <formula>0</formula>
    </cfRule>
    <cfRule type="cellIs" dxfId="6" priority="16" operator="greaterThan">
      <formula>0</formula>
    </cfRule>
  </conditionalFormatting>
  <conditionalFormatting sqref="J13 D38 D61:E62">
    <cfRule type="cellIs" dxfId="5" priority="28" operator="greaterThan">
      <formula>0</formula>
    </cfRule>
  </conditionalFormatting>
  <conditionalFormatting sqref="J15">
    <cfRule type="cellIs" dxfId="4" priority="25" operator="greaterThan">
      <formula>0</formula>
    </cfRule>
    <cfRule type="cellIs" dxfId="3" priority="26" operator="greaterThan">
      <formula>0</formula>
    </cfRule>
  </conditionalFormatting>
  <conditionalFormatting sqref="J52:J55 L52:L55">
    <cfRule type="cellIs" dxfId="2" priority="14" operator="greaterThan">
      <formula>0</formula>
    </cfRule>
  </conditionalFormatting>
  <conditionalFormatting sqref="J52:J55">
    <cfRule type="cellIs" dxfId="1" priority="13" operator="greaterThan">
      <formula>0</formula>
    </cfRule>
  </conditionalFormatting>
  <conditionalFormatting sqref="L38">
    <cfRule type="cellIs" dxfId="0" priority="5" operator="greaterThan">
      <formula>0</formula>
    </cfRule>
  </conditionalFormatting>
  <dataValidations count="4">
    <dataValidation type="list" allowBlank="1" showInputMessage="1" showErrorMessage="1" sqref="K47:L47" xr:uid="{E8AD4E6A-2C47-4652-A10C-FE2F6EB3AA5A}">
      <formula1>"[Grade A],[Grade B]"</formula1>
    </dataValidation>
    <dataValidation type="list" allowBlank="1" showInputMessage="1" showErrorMessage="1" sqref="L38" xr:uid="{E3C764B8-6CF9-411D-9B7A-381A213B77C8}">
      <formula1>"Two,One,see evaluation"</formula1>
    </dataValidation>
    <dataValidation type="list" allowBlank="1" showInputMessage="1" showErrorMessage="1" sqref="L51" xr:uid="{82F95461-6AAA-43F0-9537-7FF3C0C605AE}">
      <formula1>"[Grade A],[Grade B],local [Grade C]"</formula1>
    </dataValidation>
    <dataValidation type="list" allowBlank="1" showInputMessage="1" showErrorMessage="1" sqref="C22" xr:uid="{9D482DE8-D7D0-4514-A1C4-A9854441A50B}">
      <formula1>"New measurement, Addition measurement datet from, Control measurement"</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&amp;Cbased by WA/AIMS • report form 1-25.5 • © kjm • Copyright reserved!&amp;RPage 1</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40A9C-049A-425D-B3C2-668AF3368984}">
  <sheetPr>
    <pageSetUpPr fitToPage="1"/>
  </sheetPr>
  <dimension ref="B1:Q63"/>
  <sheetViews>
    <sheetView topLeftCell="A6" zoomScaleNormal="100" zoomScaleSheetLayoutView="100" workbookViewId="0">
      <selection activeCell="C13" sqref="C13"/>
    </sheetView>
  </sheetViews>
  <sheetFormatPr baseColWidth="10" defaultColWidth="11.42578125" defaultRowHeight="14.25" x14ac:dyDescent="0.25"/>
  <cols>
    <col min="1" max="1" width="2.85546875" style="65" customWidth="1"/>
    <col min="2" max="2" width="20.5703125" style="64" customWidth="1"/>
    <col min="3" max="3" width="14.140625" style="65" customWidth="1"/>
    <col min="4" max="4" width="12.85546875" style="65" customWidth="1"/>
    <col min="5" max="5" width="9.28515625" style="65" customWidth="1"/>
    <col min="6" max="6" width="15.7109375" style="65" customWidth="1"/>
    <col min="7" max="7" width="0.85546875" style="65" customWidth="1"/>
    <col min="8" max="8" width="15.7109375" style="65" customWidth="1"/>
    <col min="9" max="9" width="0.85546875" style="65" customWidth="1"/>
    <col min="10" max="10" width="15.7109375" style="65" customWidth="1"/>
    <col min="11" max="11" width="0.85546875" style="65" customWidth="1"/>
    <col min="12" max="12" width="15.7109375" style="65" customWidth="1"/>
    <col min="13" max="13" width="3.28515625" style="65" customWidth="1"/>
    <col min="14" max="16384" width="11.42578125" style="65"/>
  </cols>
  <sheetData>
    <row r="1" spans="2:17" ht="9" customHeight="1" x14ac:dyDescent="0.25"/>
    <row r="2" spans="2:17" ht="14.25" customHeight="1" x14ac:dyDescent="0.25">
      <c r="D2" s="261" t="s">
        <v>71</v>
      </c>
      <c r="E2" s="261"/>
      <c r="F2" s="261"/>
      <c r="G2" s="261"/>
      <c r="H2" s="261"/>
      <c r="I2" s="261"/>
      <c r="J2" s="261"/>
      <c r="K2" s="261"/>
      <c r="L2" s="174"/>
      <c r="M2" s="82"/>
    </row>
    <row r="3" spans="2:17" ht="31.5" customHeight="1" x14ac:dyDescent="0.25">
      <c r="D3" s="261"/>
      <c r="E3" s="261"/>
      <c r="F3" s="261"/>
      <c r="G3" s="261"/>
      <c r="H3" s="261"/>
      <c r="I3" s="261"/>
      <c r="J3" s="261"/>
      <c r="K3" s="261"/>
      <c r="L3" s="174"/>
      <c r="M3" s="82"/>
    </row>
    <row r="4" spans="2:17" ht="18.75" customHeight="1" x14ac:dyDescent="0.25">
      <c r="D4" s="262" t="s">
        <v>72</v>
      </c>
      <c r="E4" s="262"/>
      <c r="F4" s="262"/>
      <c r="G4" s="262"/>
      <c r="H4" s="262"/>
      <c r="I4" s="262"/>
      <c r="J4" s="262"/>
      <c r="K4" s="262"/>
      <c r="L4" s="173"/>
      <c r="M4" s="83"/>
    </row>
    <row r="5" spans="2:17" ht="9.75" customHeight="1" x14ac:dyDescent="0.25">
      <c r="D5" s="262"/>
      <c r="E5" s="262"/>
      <c r="F5" s="262"/>
      <c r="G5" s="262"/>
      <c r="H5" s="262"/>
      <c r="I5" s="262"/>
      <c r="J5" s="262"/>
      <c r="K5" s="262"/>
      <c r="L5" s="173"/>
      <c r="M5" s="83"/>
    </row>
    <row r="6" spans="2:17" ht="15" customHeight="1" x14ac:dyDescent="0.25">
      <c r="D6" s="262"/>
      <c r="E6" s="262"/>
      <c r="F6" s="262"/>
      <c r="G6" s="262"/>
      <c r="H6" s="262"/>
      <c r="I6" s="262"/>
      <c r="J6" s="262"/>
      <c r="K6" s="262"/>
      <c r="L6" s="173"/>
      <c r="M6" s="83"/>
    </row>
    <row r="7" spans="2:17" ht="15" customHeight="1" x14ac:dyDescent="0.25">
      <c r="D7" s="262"/>
      <c r="E7" s="262"/>
      <c r="F7" s="262"/>
      <c r="G7" s="262"/>
      <c r="H7" s="262"/>
      <c r="I7" s="262"/>
      <c r="J7" s="262"/>
      <c r="K7" s="262"/>
      <c r="L7" s="173"/>
    </row>
    <row r="8" spans="2:17" ht="15" customHeight="1" x14ac:dyDescent="0.25">
      <c r="D8" s="262"/>
      <c r="E8" s="262"/>
      <c r="F8" s="262"/>
      <c r="G8" s="262"/>
      <c r="H8" s="262"/>
      <c r="I8" s="262"/>
      <c r="J8" s="262"/>
      <c r="K8" s="262"/>
      <c r="M8" s="84"/>
      <c r="N8" s="66"/>
      <c r="O8" s="66"/>
      <c r="P8" s="66"/>
      <c r="Q8" s="66"/>
    </row>
    <row r="9" spans="2:17" x14ac:dyDescent="0.25">
      <c r="D9" s="263" t="s">
        <v>175</v>
      </c>
      <c r="E9" s="263"/>
      <c r="F9" s="263"/>
      <c r="G9" s="263"/>
      <c r="H9" s="263"/>
      <c r="I9" s="263"/>
      <c r="J9" s="263"/>
      <c r="K9" s="263"/>
      <c r="L9" s="74"/>
    </row>
    <row r="10" spans="2:17" ht="12" customHeight="1" x14ac:dyDescent="0.25">
      <c r="B10" s="68"/>
      <c r="C10" s="69"/>
      <c r="D10" s="69"/>
      <c r="E10" s="69"/>
      <c r="F10" s="69"/>
      <c r="G10" s="69"/>
      <c r="H10" s="69"/>
      <c r="I10" s="69"/>
      <c r="J10" s="69"/>
      <c r="K10" s="69"/>
      <c r="L10" s="69"/>
    </row>
    <row r="11" spans="2:17" ht="16.5" customHeight="1" x14ac:dyDescent="0.25">
      <c r="B11" s="89" t="s">
        <v>85</v>
      </c>
    </row>
    <row r="12" spans="2:17" ht="12" customHeight="1" x14ac:dyDescent="0.25">
      <c r="B12" s="67"/>
    </row>
    <row r="13" spans="2:17" s="71" customFormat="1" ht="16.5" customHeight="1" x14ac:dyDescent="0.25">
      <c r="B13" s="70" t="s">
        <v>41</v>
      </c>
      <c r="C13" s="72"/>
      <c r="F13" s="70"/>
      <c r="H13" s="67" t="s">
        <v>74</v>
      </c>
      <c r="J13" s="256"/>
    </row>
    <row r="14" spans="2:17" s="71" customFormat="1" ht="12.75" customHeight="1" x14ac:dyDescent="0.25">
      <c r="B14" s="70"/>
      <c r="H14" s="65"/>
    </row>
    <row r="15" spans="2:17" s="71" customFormat="1" ht="16.5" customHeight="1" x14ac:dyDescent="0.25">
      <c r="B15" s="67" t="s">
        <v>37</v>
      </c>
      <c r="C15" s="73"/>
      <c r="D15" s="70"/>
      <c r="F15" s="70"/>
      <c r="H15" s="67" t="s">
        <v>73</v>
      </c>
      <c r="J15" s="256"/>
    </row>
    <row r="16" spans="2:17" ht="15" customHeight="1" x14ac:dyDescent="0.25">
      <c r="B16" s="67"/>
    </row>
    <row r="17" spans="2:13" ht="16.5" customHeight="1" x14ac:dyDescent="0.25">
      <c r="B17" s="67" t="s">
        <v>75</v>
      </c>
      <c r="C17" s="73"/>
      <c r="F17" s="81"/>
    </row>
    <row r="18" spans="2:13" ht="9" customHeight="1" x14ac:dyDescent="0.25">
      <c r="B18" s="67"/>
    </row>
    <row r="19" spans="2:13" ht="16.5" customHeight="1" x14ac:dyDescent="0.25">
      <c r="B19" s="67" t="s">
        <v>38</v>
      </c>
      <c r="C19" s="73"/>
      <c r="F19" s="93"/>
      <c r="M19" s="74"/>
    </row>
    <row r="20" spans="2:13" ht="12" customHeight="1" x14ac:dyDescent="0.25">
      <c r="B20" s="75"/>
      <c r="C20" s="69"/>
      <c r="D20" s="69"/>
      <c r="E20" s="69"/>
      <c r="F20" s="69"/>
      <c r="G20" s="69"/>
      <c r="H20" s="69"/>
      <c r="I20" s="69"/>
      <c r="J20" s="69"/>
      <c r="K20" s="69"/>
      <c r="L20" s="69"/>
    </row>
    <row r="21" spans="2:13" ht="12" customHeight="1" x14ac:dyDescent="0.25">
      <c r="B21" s="67"/>
    </row>
    <row r="22" spans="2:13" ht="15" x14ac:dyDescent="0.25">
      <c r="B22" s="67" t="s">
        <v>39</v>
      </c>
      <c r="C22" s="81"/>
      <c r="F22" s="80"/>
      <c r="G22" s="71"/>
      <c r="H22" s="71"/>
      <c r="I22" s="71"/>
      <c r="J22" s="71"/>
      <c r="K22" s="71"/>
    </row>
    <row r="23" spans="2:13" ht="15" x14ac:dyDescent="0.25">
      <c r="B23" s="67"/>
      <c r="F23" s="71"/>
      <c r="G23" s="71"/>
      <c r="H23" s="71"/>
      <c r="I23" s="71"/>
      <c r="J23" s="71"/>
      <c r="K23" s="71"/>
      <c r="L23" s="71"/>
    </row>
    <row r="24" spans="2:13" ht="15.75" x14ac:dyDescent="0.25">
      <c r="B24" s="67" t="s">
        <v>170</v>
      </c>
      <c r="F24" s="257"/>
      <c r="G24" s="258"/>
      <c r="H24" s="257"/>
      <c r="I24" s="258"/>
      <c r="K24" s="258"/>
    </row>
    <row r="25" spans="2:13" ht="15" x14ac:dyDescent="0.25">
      <c r="B25" s="78"/>
      <c r="F25" s="85">
        <f>IF(F24=42195,"Marathon",IF(F24=21097.5,"Halfmarathon",IF(F24=1609.4,"1 Mile",(F24))))</f>
        <v>0</v>
      </c>
      <c r="G25" s="71"/>
      <c r="H25" s="85">
        <f>IF(H24=42195,"Marathon",IF(H24=21097.5,"Halfmarathon",IF(H24=1609.4,"1 Mile",(H24))))</f>
        <v>0</v>
      </c>
      <c r="I25" s="71"/>
      <c r="K25" s="71"/>
    </row>
    <row r="26" spans="2:13" ht="15" customHeight="1" x14ac:dyDescent="0.25">
      <c r="B26" s="67"/>
      <c r="F26" s="71"/>
      <c r="G26" s="71"/>
      <c r="H26" s="71"/>
      <c r="I26" s="71"/>
      <c r="K26" s="71"/>
    </row>
    <row r="27" spans="2:13" ht="16.5" customHeight="1" x14ac:dyDescent="0.25">
      <c r="B27" s="67" t="s">
        <v>172</v>
      </c>
      <c r="D27" s="67"/>
      <c r="E27" s="67" t="s">
        <v>42</v>
      </c>
      <c r="F27" s="87"/>
      <c r="G27" s="71"/>
      <c r="H27" s="87"/>
      <c r="I27" s="71"/>
      <c r="K27" s="71"/>
    </row>
    <row r="28" spans="2:13" ht="16.5" customHeight="1" x14ac:dyDescent="0.25">
      <c r="B28" s="76"/>
      <c r="D28" s="67"/>
      <c r="E28" s="67" t="s">
        <v>43</v>
      </c>
      <c r="F28" s="87"/>
      <c r="G28" s="71"/>
      <c r="H28" s="87"/>
      <c r="I28" s="71"/>
      <c r="K28" s="71"/>
    </row>
    <row r="29" spans="2:13" ht="16.5" customHeight="1" x14ac:dyDescent="0.25">
      <c r="B29" s="79" t="s">
        <v>79</v>
      </c>
      <c r="D29" s="77"/>
      <c r="F29" s="238" t="str">
        <f>IFERROR((F28-F27)/F24*1000,"")</f>
        <v/>
      </c>
      <c r="G29" s="71"/>
      <c r="H29" s="238" t="str">
        <f>IFERROR((H28-H27)/H24*1000,"")</f>
        <v/>
      </c>
      <c r="I29" s="71"/>
      <c r="K29" s="71"/>
    </row>
    <row r="30" spans="2:13" ht="15" customHeight="1" x14ac:dyDescent="0.25"/>
    <row r="31" spans="2:13" ht="16.5" customHeight="1" x14ac:dyDescent="0.25">
      <c r="B31" s="67" t="s">
        <v>80</v>
      </c>
      <c r="D31" s="76"/>
      <c r="F31" s="87"/>
      <c r="G31" s="71"/>
      <c r="H31" s="87"/>
      <c r="I31" s="71"/>
      <c r="K31" s="71"/>
    </row>
    <row r="32" spans="2:13" ht="16.5" customHeight="1" x14ac:dyDescent="0.25">
      <c r="B32" s="79" t="s">
        <v>78</v>
      </c>
      <c r="D32" s="77"/>
      <c r="F32" s="239" t="str">
        <f>IFERROR(F31/F24," ")</f>
        <v xml:space="preserve"> </v>
      </c>
      <c r="G32" s="71"/>
      <c r="H32" s="239" t="str">
        <f>IFERROR(H31/H24," ")</f>
        <v xml:space="preserve"> </v>
      </c>
      <c r="I32" s="71"/>
      <c r="K32" s="71"/>
    </row>
    <row r="33" spans="2:12" ht="15" customHeight="1" x14ac:dyDescent="0.25">
      <c r="B33" s="67"/>
      <c r="F33" s="71"/>
      <c r="G33" s="71"/>
      <c r="H33" s="71"/>
      <c r="I33" s="71"/>
      <c r="K33" s="71"/>
    </row>
    <row r="34" spans="2:12" ht="15" x14ac:dyDescent="0.25">
      <c r="B34" s="67" t="s">
        <v>76</v>
      </c>
      <c r="C34" s="79" t="s">
        <v>77</v>
      </c>
      <c r="F34" s="73"/>
      <c r="H34" s="73"/>
    </row>
    <row r="35" spans="2:12" ht="10.5" customHeight="1" x14ac:dyDescent="0.25"/>
    <row r="36" spans="2:12" ht="15" customHeight="1" x14ac:dyDescent="0.25">
      <c r="B36" s="67" t="s">
        <v>66</v>
      </c>
      <c r="C36" s="79" t="s">
        <v>173</v>
      </c>
      <c r="F36" s="73"/>
      <c r="H36" s="73"/>
    </row>
    <row r="37" spans="2:12" ht="12" customHeight="1" x14ac:dyDescent="0.25">
      <c r="B37" s="88"/>
    </row>
    <row r="38" spans="2:12" ht="15" x14ac:dyDescent="0.25">
      <c r="B38" s="67" t="s">
        <v>176</v>
      </c>
      <c r="D38" s="264"/>
      <c r="E38" s="264"/>
      <c r="F38" s="264"/>
      <c r="H38" s="67" t="s">
        <v>81</v>
      </c>
      <c r="L38" s="81" t="s">
        <v>83</v>
      </c>
    </row>
    <row r="39" spans="2:12" ht="12" customHeight="1" x14ac:dyDescent="0.25">
      <c r="B39" s="88"/>
    </row>
    <row r="40" spans="2:12" ht="15" customHeight="1" x14ac:dyDescent="0.25">
      <c r="B40" s="67" t="s">
        <v>171</v>
      </c>
      <c r="C40" s="265" t="s">
        <v>84</v>
      </c>
      <c r="D40" s="265"/>
      <c r="E40" s="265"/>
      <c r="F40" s="265"/>
      <c r="G40" s="265"/>
      <c r="H40" s="265"/>
      <c r="I40" s="265"/>
      <c r="J40" s="265"/>
      <c r="K40" s="265"/>
      <c r="L40" s="265"/>
    </row>
    <row r="41" spans="2:12" ht="19.5" customHeight="1" x14ac:dyDescent="0.25">
      <c r="B41" s="259"/>
      <c r="C41" s="259"/>
      <c r="D41" s="259"/>
      <c r="E41" s="259"/>
      <c r="F41" s="259"/>
      <c r="G41" s="259"/>
      <c r="H41" s="259"/>
      <c r="I41" s="259"/>
      <c r="J41" s="259"/>
      <c r="K41" s="259"/>
      <c r="L41" s="259"/>
    </row>
    <row r="42" spans="2:12" ht="19.5" customHeight="1" x14ac:dyDescent="0.25">
      <c r="B42" s="259"/>
      <c r="C42" s="259"/>
      <c r="D42" s="259"/>
      <c r="E42" s="259"/>
      <c r="F42" s="259"/>
      <c r="G42" s="259"/>
      <c r="H42" s="259"/>
      <c r="I42" s="259"/>
      <c r="J42" s="259"/>
      <c r="K42" s="259"/>
      <c r="L42" s="259"/>
    </row>
    <row r="43" spans="2:12" ht="19.5" customHeight="1" x14ac:dyDescent="0.25">
      <c r="B43" s="259"/>
      <c r="C43" s="259"/>
      <c r="D43" s="259"/>
      <c r="E43" s="259"/>
      <c r="F43" s="259"/>
      <c r="G43" s="259"/>
      <c r="H43" s="259"/>
      <c r="I43" s="259"/>
      <c r="J43" s="259"/>
      <c r="K43" s="259"/>
      <c r="L43" s="259"/>
    </row>
    <row r="44" spans="2:12" s="90" customFormat="1" ht="12" customHeight="1" x14ac:dyDescent="0.25">
      <c r="B44" s="91"/>
      <c r="C44" s="92"/>
      <c r="D44" s="92"/>
      <c r="E44" s="92"/>
      <c r="F44" s="92"/>
      <c r="G44" s="92"/>
      <c r="H44" s="92"/>
      <c r="I44" s="92"/>
      <c r="J44" s="92"/>
      <c r="K44" s="92"/>
      <c r="L44" s="92"/>
    </row>
    <row r="45" spans="2:12" ht="12" customHeight="1" x14ac:dyDescent="0.25">
      <c r="F45" s="64"/>
      <c r="H45" s="64"/>
      <c r="J45" s="64"/>
      <c r="L45" s="64"/>
    </row>
    <row r="46" spans="2:12" ht="16.5" customHeight="1" x14ac:dyDescent="0.25">
      <c r="B46" s="175" t="s">
        <v>86</v>
      </c>
      <c r="F46" s="64"/>
      <c r="H46" s="64"/>
      <c r="J46" s="64"/>
      <c r="L46" s="64"/>
    </row>
    <row r="47" spans="2:12" ht="15" customHeight="1" x14ac:dyDescent="0.25">
      <c r="B47" s="67" t="s">
        <v>46</v>
      </c>
      <c r="C47" s="241"/>
      <c r="E47" s="67" t="s">
        <v>37</v>
      </c>
      <c r="F47" s="241"/>
      <c r="J47" s="67" t="s">
        <v>67</v>
      </c>
      <c r="L47" s="81"/>
    </row>
    <row r="48" spans="2:12" ht="9" customHeight="1" x14ac:dyDescent="0.25">
      <c r="B48" s="67"/>
      <c r="C48" s="64"/>
      <c r="H48" s="64"/>
      <c r="J48" s="64"/>
    </row>
    <row r="49" spans="2:13" ht="15" customHeight="1" x14ac:dyDescent="0.25">
      <c r="B49" s="67" t="s">
        <v>38</v>
      </c>
      <c r="C49" s="93"/>
      <c r="F49" s="73"/>
    </row>
    <row r="50" spans="2:13" ht="12" customHeight="1" x14ac:dyDescent="0.25">
      <c r="B50" s="67"/>
      <c r="D50" s="64"/>
      <c r="J50" s="64"/>
    </row>
    <row r="51" spans="2:13" ht="15" customHeight="1" x14ac:dyDescent="0.25">
      <c r="B51" s="67" t="s">
        <v>65</v>
      </c>
      <c r="C51" s="241"/>
      <c r="E51" s="67" t="s">
        <v>37</v>
      </c>
      <c r="F51" s="241"/>
      <c r="J51" s="67" t="s">
        <v>67</v>
      </c>
      <c r="L51" s="81"/>
    </row>
    <row r="52" spans="2:13" ht="12" customHeight="1" x14ac:dyDescent="0.25">
      <c r="F52" s="64"/>
      <c r="H52" s="64"/>
      <c r="J52" s="64"/>
      <c r="L52" s="64"/>
    </row>
    <row r="53" spans="2:13" s="71" customFormat="1" ht="36" customHeight="1" x14ac:dyDescent="0.25">
      <c r="B53" s="260" t="s">
        <v>82</v>
      </c>
      <c r="C53" s="260"/>
      <c r="D53" s="260"/>
      <c r="E53" s="260"/>
      <c r="F53" s="260"/>
      <c r="G53" s="260"/>
      <c r="H53" s="260"/>
      <c r="I53" s="260"/>
      <c r="J53" s="260"/>
      <c r="K53" s="260"/>
      <c r="L53" s="260"/>
      <c r="M53" s="176"/>
    </row>
    <row r="54" spans="2:13" s="71" customFormat="1" ht="90" customHeight="1" x14ac:dyDescent="0.25">
      <c r="B54" s="260" t="s">
        <v>49</v>
      </c>
      <c r="C54" s="260"/>
      <c r="D54" s="260"/>
      <c r="E54" s="260"/>
      <c r="F54" s="260"/>
      <c r="G54" s="260"/>
      <c r="H54" s="260"/>
      <c r="I54" s="260"/>
      <c r="J54" s="260"/>
      <c r="K54" s="260"/>
      <c r="L54" s="260"/>
      <c r="M54" s="176"/>
    </row>
    <row r="55" spans="2:13" ht="6" customHeight="1" x14ac:dyDescent="0.25">
      <c r="F55" s="64"/>
      <c r="H55" s="64"/>
      <c r="J55" s="64"/>
      <c r="L55" s="64"/>
    </row>
    <row r="56" spans="2:13" ht="19.5" customHeight="1" x14ac:dyDescent="0.25">
      <c r="B56" s="67" t="s">
        <v>47</v>
      </c>
      <c r="C56" s="259"/>
      <c r="D56" s="259"/>
      <c r="E56" s="259"/>
      <c r="F56" s="259"/>
      <c r="G56" s="259"/>
      <c r="H56" s="259"/>
      <c r="I56" s="259"/>
      <c r="J56" s="259"/>
      <c r="K56" s="259"/>
      <c r="L56" s="259"/>
    </row>
    <row r="57" spans="2:13" ht="19.5" customHeight="1" x14ac:dyDescent="0.25">
      <c r="B57" s="67"/>
      <c r="C57" s="259"/>
      <c r="D57" s="259"/>
      <c r="E57" s="259"/>
      <c r="F57" s="259"/>
      <c r="G57" s="259"/>
      <c r="H57" s="259"/>
      <c r="I57" s="259"/>
      <c r="J57" s="259"/>
      <c r="K57" s="259"/>
      <c r="L57" s="259"/>
    </row>
    <row r="59" spans="2:13" ht="15" x14ac:dyDescent="0.25">
      <c r="B59" s="67" t="s">
        <v>44</v>
      </c>
      <c r="C59" s="80"/>
    </row>
    <row r="60" spans="2:13" ht="12" customHeight="1" x14ac:dyDescent="0.25">
      <c r="D60" s="71"/>
    </row>
    <row r="61" spans="2:13" ht="15" customHeight="1" x14ac:dyDescent="0.25">
      <c r="B61" s="67" t="s">
        <v>50</v>
      </c>
      <c r="C61" s="64" t="s">
        <v>48</v>
      </c>
      <c r="D61" s="240">
        <v>1</v>
      </c>
      <c r="E61" s="64" t="s">
        <v>40</v>
      </c>
    </row>
    <row r="62" spans="2:13" ht="15" x14ac:dyDescent="0.25">
      <c r="C62" s="64" t="s">
        <v>48</v>
      </c>
      <c r="D62" s="86"/>
      <c r="E62" s="64" t="s">
        <v>45</v>
      </c>
    </row>
    <row r="63" spans="2:13" ht="7.5" customHeight="1" x14ac:dyDescent="0.25"/>
  </sheetData>
  <sheetProtection sheet="1" objects="1" scenarios="1"/>
  <mergeCells count="12">
    <mergeCell ref="B42:L42"/>
    <mergeCell ref="B43:L43"/>
    <mergeCell ref="B53:L53"/>
    <mergeCell ref="B54:L54"/>
    <mergeCell ref="C56:L56"/>
    <mergeCell ref="C57:L57"/>
    <mergeCell ref="D2:K3"/>
    <mergeCell ref="D4:K8"/>
    <mergeCell ref="D9:K9"/>
    <mergeCell ref="D38:F38"/>
    <mergeCell ref="C40:L40"/>
    <mergeCell ref="B41:L41"/>
  </mergeCells>
  <conditionalFormatting sqref="B41:B43 L45:L47 C47:C49 H48 F49 L51:L55 C59 E59">
    <cfRule type="cellIs" dxfId="80" priority="6" operator="greaterThan">
      <formula>0</formula>
    </cfRule>
  </conditionalFormatting>
  <conditionalFormatting sqref="C13 F17 C19 H45:H46 J45:J46 E47:E48 J48 D50:E50 J50 C51">
    <cfRule type="cellIs" dxfId="79" priority="17" operator="greaterThan">
      <formula>0</formula>
    </cfRule>
  </conditionalFormatting>
  <conditionalFormatting sqref="C13 F17 J45:J46 E47:E48 J48 D50:E50 J50 L45:L46">
    <cfRule type="cellIs" dxfId="78" priority="29" operator="greaterThan">
      <formula>0</formula>
    </cfRule>
  </conditionalFormatting>
  <conditionalFormatting sqref="C15">
    <cfRule type="cellIs" dxfId="77" priority="7" operator="greaterThan">
      <formula>0</formula>
    </cfRule>
  </conditionalFormatting>
  <conditionalFormatting sqref="C17 E17:F17">
    <cfRule type="cellIs" dxfId="76" priority="45" operator="greaterThan">
      <formula>0</formula>
    </cfRule>
  </conditionalFormatting>
  <conditionalFormatting sqref="C22">
    <cfRule type="cellIs" dxfId="75" priority="41" operator="greaterThan">
      <formula>0</formula>
    </cfRule>
  </conditionalFormatting>
  <conditionalFormatting sqref="C51 C47:C48">
    <cfRule type="cellIs" dxfId="74" priority="35" operator="greaterThan">
      <formula>0</formula>
    </cfRule>
  </conditionalFormatting>
  <conditionalFormatting sqref="C56:C57">
    <cfRule type="cellIs" dxfId="73" priority="12" operator="greaterThan">
      <formula>0</formula>
    </cfRule>
  </conditionalFormatting>
  <conditionalFormatting sqref="E17:F17 C17">
    <cfRule type="cellIs" dxfId="72" priority="44" operator="greaterThan">
      <formula>0</formula>
    </cfRule>
  </conditionalFormatting>
  <conditionalFormatting sqref="F13">
    <cfRule type="cellIs" dxfId="71" priority="10" operator="greaterThan">
      <formula>0</formula>
    </cfRule>
    <cfRule type="cellIs" dxfId="70" priority="11" operator="greaterThan">
      <formula>0</formula>
    </cfRule>
  </conditionalFormatting>
  <conditionalFormatting sqref="F19">
    <cfRule type="cellIs" dxfId="69" priority="42" operator="greaterThan">
      <formula>0</formula>
    </cfRule>
    <cfRule type="cellIs" priority="43" operator="greaterThan">
      <formula>0</formula>
    </cfRule>
  </conditionalFormatting>
  <conditionalFormatting sqref="F22">
    <cfRule type="cellIs" dxfId="68" priority="32" operator="greaterThan">
      <formula>0</formula>
    </cfRule>
  </conditionalFormatting>
  <conditionalFormatting sqref="F24">
    <cfRule type="cellIs" dxfId="67" priority="38" operator="greaterThan">
      <formula>0</formula>
    </cfRule>
  </conditionalFormatting>
  <conditionalFormatting sqref="F27:F28">
    <cfRule type="cellIs" dxfId="66" priority="28" operator="greaterThan">
      <formula>0</formula>
    </cfRule>
  </conditionalFormatting>
  <conditionalFormatting sqref="F31:F32">
    <cfRule type="cellIs" dxfId="65" priority="37" operator="greaterThan">
      <formula>0</formula>
    </cfRule>
  </conditionalFormatting>
  <conditionalFormatting sqref="F34">
    <cfRule type="cellIs" dxfId="64" priority="39" operator="greaterThan">
      <formula>0</formula>
    </cfRule>
  </conditionalFormatting>
  <conditionalFormatting sqref="F36">
    <cfRule type="cellIs" dxfId="63" priority="40" operator="greaterThan">
      <formula>0</formula>
    </cfRule>
  </conditionalFormatting>
  <conditionalFormatting sqref="F45:F47">
    <cfRule type="cellIs" dxfId="62" priority="3" operator="greaterThan">
      <formula>0</formula>
    </cfRule>
    <cfRule type="cellIs" dxfId="61" priority="4" operator="greaterThan">
      <formula>0</formula>
    </cfRule>
  </conditionalFormatting>
  <conditionalFormatting sqref="F49">
    <cfRule type="cellIs" priority="34" operator="greaterThan">
      <formula>0</formula>
    </cfRule>
  </conditionalFormatting>
  <conditionalFormatting sqref="F51:F55">
    <cfRule type="cellIs" dxfId="60" priority="1" operator="greaterThan">
      <formula>0</formula>
    </cfRule>
    <cfRule type="cellIs" dxfId="59" priority="2" operator="greaterThan">
      <formula>0</formula>
    </cfRule>
  </conditionalFormatting>
  <conditionalFormatting sqref="H13">
    <cfRule type="cellIs" dxfId="58" priority="8" operator="greaterThan">
      <formula>0</formula>
    </cfRule>
    <cfRule type="cellIs" dxfId="57" priority="9" operator="greaterThan">
      <formula>0</formula>
    </cfRule>
  </conditionalFormatting>
  <conditionalFormatting sqref="H24">
    <cfRule type="cellIs" dxfId="56" priority="19" operator="greaterThan">
      <formula>0</formula>
    </cfRule>
  </conditionalFormatting>
  <conditionalFormatting sqref="H27:H28">
    <cfRule type="cellIs" dxfId="55" priority="24" operator="greaterThan">
      <formula>0</formula>
    </cfRule>
  </conditionalFormatting>
  <conditionalFormatting sqref="H31:H32">
    <cfRule type="cellIs" dxfId="54" priority="25" operator="greaterThan">
      <formula>0</formula>
    </cfRule>
  </conditionalFormatting>
  <conditionalFormatting sqref="H34">
    <cfRule type="cellIs" dxfId="53" priority="26" operator="greaterThan">
      <formula>0</formula>
    </cfRule>
  </conditionalFormatting>
  <conditionalFormatting sqref="H36">
    <cfRule type="cellIs" dxfId="52" priority="27" operator="greaterThan">
      <formula>0</formula>
    </cfRule>
  </conditionalFormatting>
  <conditionalFormatting sqref="H45:H46 H48">
    <cfRule type="cellIs" dxfId="51" priority="36" operator="greaterThan">
      <formula>0</formula>
    </cfRule>
  </conditionalFormatting>
  <conditionalFormatting sqref="H52:H55">
    <cfRule type="cellIs" dxfId="50" priority="15" operator="greaterThan">
      <formula>0</formula>
    </cfRule>
    <cfRule type="cellIs" dxfId="49" priority="16" operator="greaterThan">
      <formula>0</formula>
    </cfRule>
  </conditionalFormatting>
  <conditionalFormatting sqref="J13 D38 D61:E62">
    <cfRule type="cellIs" dxfId="48" priority="33" operator="greaterThan">
      <formula>0</formula>
    </cfRule>
  </conditionalFormatting>
  <conditionalFormatting sqref="J15">
    <cfRule type="cellIs" dxfId="47" priority="30" operator="greaterThan">
      <formula>0</formula>
    </cfRule>
    <cfRule type="cellIs" dxfId="46" priority="31" operator="greaterThan">
      <formula>0</formula>
    </cfRule>
  </conditionalFormatting>
  <conditionalFormatting sqref="J52:J55 L52:L55">
    <cfRule type="cellIs" dxfId="40" priority="14" operator="greaterThan">
      <formula>0</formula>
    </cfRule>
  </conditionalFormatting>
  <conditionalFormatting sqref="J52:J55">
    <cfRule type="cellIs" dxfId="39" priority="13" operator="greaterThan">
      <formula>0</formula>
    </cfRule>
  </conditionalFormatting>
  <conditionalFormatting sqref="L38">
    <cfRule type="cellIs" dxfId="38" priority="5" operator="greaterThan">
      <formula>0</formula>
    </cfRule>
  </conditionalFormatting>
  <dataValidations count="4">
    <dataValidation type="list" allowBlank="1" showInputMessage="1" showErrorMessage="1" sqref="C22" xr:uid="{987F45E2-CBAF-40B3-ADD7-FA7C1BE838A8}">
      <formula1>"New measurement, Addition measurement datet from, Control measurement"</formula1>
    </dataValidation>
    <dataValidation type="list" allowBlank="1" showInputMessage="1" showErrorMessage="1" sqref="L51" xr:uid="{C36EA929-5A86-4E9D-8C0D-8DEC1BFCC985}">
      <formula1>"[Grade A],[Grade B],local [Grade C]"</formula1>
    </dataValidation>
    <dataValidation type="list" allowBlank="1" showInputMessage="1" showErrorMessage="1" sqref="L38" xr:uid="{D9D0EC33-B12C-4FFF-AAF5-4034D74133DB}">
      <formula1>"Two,One,see evaluation"</formula1>
    </dataValidation>
    <dataValidation type="list" allowBlank="1" showInputMessage="1" showErrorMessage="1" sqref="K47:L47" xr:uid="{758C69BB-98DC-4953-B026-C3C594FCB37B}">
      <formula1>"[Grade A],[Grade B]"</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&amp;Cbased by WA/AIMS • report form 1-25.5 • © kjm • Copyright reserved!&amp;RPage 1</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790F4-253E-4DC1-985C-8E9AA9657D58}">
  <sheetPr>
    <pageSetUpPr fitToPage="1"/>
  </sheetPr>
  <dimension ref="B1:Q63"/>
  <sheetViews>
    <sheetView zoomScaleNormal="100" zoomScaleSheetLayoutView="100" workbookViewId="0">
      <selection activeCell="C13" sqref="C13"/>
    </sheetView>
  </sheetViews>
  <sheetFormatPr baseColWidth="10" defaultColWidth="11.42578125" defaultRowHeight="14.25" x14ac:dyDescent="0.25"/>
  <cols>
    <col min="1" max="1" width="2.85546875" style="65" customWidth="1"/>
    <col min="2" max="2" width="20.5703125" style="64" customWidth="1"/>
    <col min="3" max="3" width="14.140625" style="65" customWidth="1"/>
    <col min="4" max="4" width="12.85546875" style="65" customWidth="1"/>
    <col min="5" max="5" width="9.28515625" style="65" customWidth="1"/>
    <col min="6" max="6" width="15.7109375" style="65" customWidth="1"/>
    <col min="7" max="7" width="0.85546875" style="65" customWidth="1"/>
    <col min="8" max="8" width="15.7109375" style="65" customWidth="1"/>
    <col min="9" max="9" width="0.85546875" style="65" customWidth="1"/>
    <col min="10" max="10" width="15.7109375" style="65" customWidth="1"/>
    <col min="11" max="11" width="0.85546875" style="65" customWidth="1"/>
    <col min="12" max="12" width="15.7109375" style="65" customWidth="1"/>
    <col min="13" max="13" width="3.28515625" style="65" customWidth="1"/>
    <col min="14" max="16384" width="11.42578125" style="65"/>
  </cols>
  <sheetData>
    <row r="1" spans="2:17" ht="9" customHeight="1" x14ac:dyDescent="0.25"/>
    <row r="2" spans="2:17" ht="14.25" customHeight="1" x14ac:dyDescent="0.25">
      <c r="D2" s="261" t="s">
        <v>71</v>
      </c>
      <c r="E2" s="261"/>
      <c r="F2" s="261"/>
      <c r="G2" s="261"/>
      <c r="H2" s="261"/>
      <c r="I2" s="261"/>
      <c r="J2" s="261"/>
      <c r="K2" s="261"/>
      <c r="L2" s="174"/>
      <c r="M2" s="82"/>
    </row>
    <row r="3" spans="2:17" ht="31.5" customHeight="1" x14ac:dyDescent="0.25">
      <c r="D3" s="261"/>
      <c r="E3" s="261"/>
      <c r="F3" s="261"/>
      <c r="G3" s="261"/>
      <c r="H3" s="261"/>
      <c r="I3" s="261"/>
      <c r="J3" s="261"/>
      <c r="K3" s="261"/>
      <c r="L3" s="174"/>
      <c r="M3" s="82"/>
    </row>
    <row r="4" spans="2:17" ht="18.75" customHeight="1" x14ac:dyDescent="0.25">
      <c r="D4" s="262" t="s">
        <v>72</v>
      </c>
      <c r="E4" s="262"/>
      <c r="F4" s="262"/>
      <c r="G4" s="262"/>
      <c r="H4" s="262"/>
      <c r="I4" s="262"/>
      <c r="J4" s="262"/>
      <c r="K4" s="262"/>
      <c r="L4" s="173"/>
      <c r="M4" s="83"/>
    </row>
    <row r="5" spans="2:17" ht="9.75" customHeight="1" x14ac:dyDescent="0.25">
      <c r="D5" s="262"/>
      <c r="E5" s="262"/>
      <c r="F5" s="262"/>
      <c r="G5" s="262"/>
      <c r="H5" s="262"/>
      <c r="I5" s="262"/>
      <c r="J5" s="262"/>
      <c r="K5" s="262"/>
      <c r="L5" s="173"/>
      <c r="M5" s="83"/>
    </row>
    <row r="6" spans="2:17" ht="15" customHeight="1" x14ac:dyDescent="0.25">
      <c r="D6" s="262"/>
      <c r="E6" s="262"/>
      <c r="F6" s="262"/>
      <c r="G6" s="262"/>
      <c r="H6" s="262"/>
      <c r="I6" s="262"/>
      <c r="J6" s="262"/>
      <c r="K6" s="262"/>
      <c r="L6" s="173"/>
      <c r="M6" s="83"/>
    </row>
    <row r="7" spans="2:17" ht="15" customHeight="1" x14ac:dyDescent="0.25">
      <c r="D7" s="262"/>
      <c r="E7" s="262"/>
      <c r="F7" s="262"/>
      <c r="G7" s="262"/>
      <c r="H7" s="262"/>
      <c r="I7" s="262"/>
      <c r="J7" s="262"/>
      <c r="K7" s="262"/>
      <c r="L7" s="173"/>
    </row>
    <row r="8" spans="2:17" ht="15" customHeight="1" x14ac:dyDescent="0.25">
      <c r="D8" s="262"/>
      <c r="E8" s="262"/>
      <c r="F8" s="262"/>
      <c r="G8" s="262"/>
      <c r="H8" s="262"/>
      <c r="I8" s="262"/>
      <c r="J8" s="262"/>
      <c r="K8" s="262"/>
      <c r="M8" s="84"/>
      <c r="N8" s="66"/>
      <c r="O8" s="66"/>
      <c r="P8" s="66"/>
      <c r="Q8" s="66"/>
    </row>
    <row r="9" spans="2:17" x14ac:dyDescent="0.25">
      <c r="D9" s="263" t="s">
        <v>175</v>
      </c>
      <c r="E9" s="263"/>
      <c r="F9" s="263"/>
      <c r="G9" s="263"/>
      <c r="H9" s="263"/>
      <c r="I9" s="263"/>
      <c r="J9" s="263"/>
      <c r="K9" s="263"/>
      <c r="L9" s="74"/>
    </row>
    <row r="10" spans="2:17" ht="12" customHeight="1" x14ac:dyDescent="0.25">
      <c r="B10" s="68"/>
      <c r="C10" s="69"/>
      <c r="D10" s="69"/>
      <c r="E10" s="69"/>
      <c r="F10" s="69"/>
      <c r="G10" s="69"/>
      <c r="H10" s="69"/>
      <c r="I10" s="69"/>
      <c r="J10" s="69"/>
      <c r="K10" s="69"/>
      <c r="L10" s="69"/>
    </row>
    <row r="11" spans="2:17" ht="16.5" customHeight="1" x14ac:dyDescent="0.25">
      <c r="B11" s="89" t="s">
        <v>85</v>
      </c>
    </row>
    <row r="12" spans="2:17" ht="12" customHeight="1" x14ac:dyDescent="0.25">
      <c r="B12" s="67"/>
    </row>
    <row r="13" spans="2:17" s="71" customFormat="1" ht="16.5" customHeight="1" x14ac:dyDescent="0.25">
      <c r="B13" s="70" t="s">
        <v>41</v>
      </c>
      <c r="C13" s="72"/>
      <c r="F13" s="70"/>
      <c r="H13" s="67" t="s">
        <v>74</v>
      </c>
      <c r="J13" s="256"/>
    </row>
    <row r="14" spans="2:17" s="71" customFormat="1" ht="12.75" customHeight="1" x14ac:dyDescent="0.25">
      <c r="B14" s="70"/>
      <c r="H14" s="65"/>
    </row>
    <row r="15" spans="2:17" s="71" customFormat="1" ht="16.5" customHeight="1" x14ac:dyDescent="0.25">
      <c r="B15" s="67" t="s">
        <v>37</v>
      </c>
      <c r="C15" s="73"/>
      <c r="D15" s="70"/>
      <c r="F15" s="70"/>
      <c r="H15" s="67" t="s">
        <v>73</v>
      </c>
      <c r="J15" s="256"/>
    </row>
    <row r="16" spans="2:17" ht="15" customHeight="1" x14ac:dyDescent="0.25">
      <c r="B16" s="67"/>
    </row>
    <row r="17" spans="2:13" ht="16.5" customHeight="1" x14ac:dyDescent="0.25">
      <c r="B17" s="67" t="s">
        <v>75</v>
      </c>
      <c r="C17" s="73"/>
      <c r="F17" s="81"/>
    </row>
    <row r="18" spans="2:13" ht="9" customHeight="1" x14ac:dyDescent="0.25">
      <c r="B18" s="67"/>
    </row>
    <row r="19" spans="2:13" ht="16.5" customHeight="1" x14ac:dyDescent="0.25">
      <c r="B19" s="67" t="s">
        <v>38</v>
      </c>
      <c r="C19" s="73"/>
      <c r="F19" s="93"/>
      <c r="M19" s="74"/>
    </row>
    <row r="20" spans="2:13" ht="12" customHeight="1" x14ac:dyDescent="0.25">
      <c r="B20" s="75"/>
      <c r="C20" s="69"/>
      <c r="D20" s="69"/>
      <c r="E20" s="69"/>
      <c r="F20" s="69"/>
      <c r="G20" s="69"/>
      <c r="H20" s="69"/>
      <c r="I20" s="69"/>
      <c r="J20" s="69"/>
      <c r="K20" s="69"/>
      <c r="L20" s="69"/>
    </row>
    <row r="21" spans="2:13" ht="12" customHeight="1" x14ac:dyDescent="0.25">
      <c r="B21" s="67"/>
    </row>
    <row r="22" spans="2:13" ht="15" x14ac:dyDescent="0.25">
      <c r="B22" s="67" t="s">
        <v>39</v>
      </c>
      <c r="C22" s="81"/>
      <c r="F22" s="80"/>
      <c r="G22" s="71"/>
      <c r="H22" s="71"/>
      <c r="I22" s="71"/>
      <c r="J22" s="71"/>
      <c r="K22" s="71"/>
    </row>
    <row r="23" spans="2:13" ht="15" x14ac:dyDescent="0.25">
      <c r="B23" s="67"/>
      <c r="F23" s="71"/>
      <c r="G23" s="71"/>
      <c r="H23" s="71"/>
      <c r="I23" s="71"/>
      <c r="J23" s="71"/>
      <c r="K23" s="71"/>
      <c r="L23" s="71"/>
    </row>
    <row r="24" spans="2:13" ht="15.75" x14ac:dyDescent="0.25">
      <c r="B24" s="67" t="s">
        <v>170</v>
      </c>
      <c r="F24" s="257"/>
      <c r="G24" s="258"/>
      <c r="H24" s="257"/>
      <c r="I24" s="258"/>
      <c r="J24" s="257"/>
      <c r="K24" s="258"/>
    </row>
    <row r="25" spans="2:13" ht="15" x14ac:dyDescent="0.25">
      <c r="B25" s="78"/>
      <c r="F25" s="85">
        <f>IF(F24=42195,"Marathon",IF(F24=21097.5,"Halfmarathon",IF(F24=1609.4,"1 Mile",(F24))))</f>
        <v>0</v>
      </c>
      <c r="G25" s="71"/>
      <c r="H25" s="85">
        <f>IF(H24=42195,"Marathon",IF(H24=21097.5,"Halfmarathon",IF(H24=1609.4,"1 Mile",(H24))))</f>
        <v>0</v>
      </c>
      <c r="I25" s="71"/>
      <c r="J25" s="85">
        <f>IF(J24=42195,"Marathon",IF(J24=21097.5,"Halfmarathon",IF(J24=1609.4,"1 Mile",(J24))))</f>
        <v>0</v>
      </c>
      <c r="K25" s="71"/>
    </row>
    <row r="26" spans="2:13" ht="15" customHeight="1" x14ac:dyDescent="0.25">
      <c r="B26" s="67"/>
      <c r="F26" s="71"/>
      <c r="G26" s="71"/>
      <c r="H26" s="71"/>
      <c r="I26" s="71"/>
      <c r="J26" s="71"/>
      <c r="K26" s="71"/>
    </row>
    <row r="27" spans="2:13" ht="16.5" customHeight="1" x14ac:dyDescent="0.25">
      <c r="B27" s="67" t="s">
        <v>172</v>
      </c>
      <c r="D27" s="67"/>
      <c r="E27" s="67" t="s">
        <v>42</v>
      </c>
      <c r="F27" s="87"/>
      <c r="G27" s="71"/>
      <c r="H27" s="87"/>
      <c r="I27" s="71"/>
      <c r="J27" s="87"/>
      <c r="K27" s="71"/>
    </row>
    <row r="28" spans="2:13" ht="16.5" customHeight="1" x14ac:dyDescent="0.25">
      <c r="B28" s="76"/>
      <c r="D28" s="67"/>
      <c r="E28" s="67" t="s">
        <v>43</v>
      </c>
      <c r="F28" s="87"/>
      <c r="G28" s="71"/>
      <c r="H28" s="87"/>
      <c r="I28" s="71"/>
      <c r="J28" s="87"/>
      <c r="K28" s="71"/>
    </row>
    <row r="29" spans="2:13" ht="16.5" customHeight="1" x14ac:dyDescent="0.25">
      <c r="B29" s="79" t="s">
        <v>79</v>
      </c>
      <c r="D29" s="77"/>
      <c r="F29" s="238" t="str">
        <f>IFERROR((F28-F27)/F24*1000,"")</f>
        <v/>
      </c>
      <c r="G29" s="71"/>
      <c r="H29" s="238" t="str">
        <f>IFERROR((H28-H27)/H24*1000,"")</f>
        <v/>
      </c>
      <c r="I29" s="71"/>
      <c r="J29" s="238" t="str">
        <f>IFERROR((J28-J27)/J24*1000,"")</f>
        <v/>
      </c>
      <c r="K29" s="71"/>
    </row>
    <row r="30" spans="2:13" ht="15" customHeight="1" x14ac:dyDescent="0.25"/>
    <row r="31" spans="2:13" ht="16.5" customHeight="1" x14ac:dyDescent="0.25">
      <c r="B31" s="67" t="s">
        <v>80</v>
      </c>
      <c r="D31" s="76"/>
      <c r="F31" s="87"/>
      <c r="G31" s="71"/>
      <c r="H31" s="87"/>
      <c r="I31" s="71"/>
      <c r="J31" s="87"/>
      <c r="K31" s="71"/>
    </row>
    <row r="32" spans="2:13" ht="16.5" customHeight="1" x14ac:dyDescent="0.25">
      <c r="B32" s="79" t="s">
        <v>78</v>
      </c>
      <c r="D32" s="77"/>
      <c r="F32" s="239" t="str">
        <f>IFERROR(F31/F24," ")</f>
        <v xml:space="preserve"> </v>
      </c>
      <c r="G32" s="71"/>
      <c r="H32" s="239" t="str">
        <f>IFERROR(H31/H24," ")</f>
        <v xml:space="preserve"> </v>
      </c>
      <c r="I32" s="71"/>
      <c r="J32" s="239" t="str">
        <f>IFERROR(J31/J24," ")</f>
        <v xml:space="preserve"> </v>
      </c>
      <c r="K32" s="71"/>
    </row>
    <row r="33" spans="2:12" ht="15" customHeight="1" x14ac:dyDescent="0.25">
      <c r="B33" s="67"/>
      <c r="F33" s="71"/>
      <c r="G33" s="71"/>
      <c r="H33" s="71"/>
      <c r="I33" s="71"/>
      <c r="J33" s="71"/>
      <c r="K33" s="71"/>
    </row>
    <row r="34" spans="2:12" ht="15" x14ac:dyDescent="0.25">
      <c r="B34" s="67" t="s">
        <v>76</v>
      </c>
      <c r="C34" s="79" t="s">
        <v>77</v>
      </c>
      <c r="F34" s="73"/>
      <c r="H34" s="73"/>
      <c r="J34" s="73"/>
    </row>
    <row r="35" spans="2:12" ht="10.5" customHeight="1" x14ac:dyDescent="0.25"/>
    <row r="36" spans="2:12" ht="15" customHeight="1" x14ac:dyDescent="0.25">
      <c r="B36" s="67" t="s">
        <v>66</v>
      </c>
      <c r="C36" s="79" t="s">
        <v>173</v>
      </c>
      <c r="F36" s="73"/>
      <c r="H36" s="73"/>
      <c r="J36" s="73"/>
    </row>
    <row r="37" spans="2:12" ht="12" customHeight="1" x14ac:dyDescent="0.25">
      <c r="B37" s="88"/>
    </row>
    <row r="38" spans="2:12" ht="15" x14ac:dyDescent="0.25">
      <c r="B38" s="67" t="s">
        <v>176</v>
      </c>
      <c r="D38" s="264"/>
      <c r="E38" s="264"/>
      <c r="F38" s="264"/>
      <c r="H38" s="67" t="s">
        <v>81</v>
      </c>
      <c r="L38" s="81" t="s">
        <v>83</v>
      </c>
    </row>
    <row r="39" spans="2:12" ht="12" customHeight="1" x14ac:dyDescent="0.25">
      <c r="B39" s="88"/>
    </row>
    <row r="40" spans="2:12" ht="15" customHeight="1" x14ac:dyDescent="0.25">
      <c r="B40" s="67" t="s">
        <v>171</v>
      </c>
      <c r="C40" s="265" t="s">
        <v>84</v>
      </c>
      <c r="D40" s="265"/>
      <c r="E40" s="265"/>
      <c r="F40" s="265"/>
      <c r="G40" s="265"/>
      <c r="H40" s="265"/>
      <c r="I40" s="265"/>
      <c r="J40" s="265"/>
      <c r="K40" s="265"/>
      <c r="L40" s="265"/>
    </row>
    <row r="41" spans="2:12" ht="19.5" customHeight="1" x14ac:dyDescent="0.25">
      <c r="B41" s="259"/>
      <c r="C41" s="259"/>
      <c r="D41" s="259"/>
      <c r="E41" s="259"/>
      <c r="F41" s="259"/>
      <c r="G41" s="259"/>
      <c r="H41" s="259"/>
      <c r="I41" s="259"/>
      <c r="J41" s="259"/>
      <c r="K41" s="259"/>
      <c r="L41" s="259"/>
    </row>
    <row r="42" spans="2:12" ht="19.5" customHeight="1" x14ac:dyDescent="0.25">
      <c r="B42" s="259"/>
      <c r="C42" s="259"/>
      <c r="D42" s="259"/>
      <c r="E42" s="259"/>
      <c r="F42" s="259"/>
      <c r="G42" s="259"/>
      <c r="H42" s="259"/>
      <c r="I42" s="259"/>
      <c r="J42" s="259"/>
      <c r="K42" s="259"/>
      <c r="L42" s="259"/>
    </row>
    <row r="43" spans="2:12" ht="19.5" customHeight="1" x14ac:dyDescent="0.25">
      <c r="B43" s="259"/>
      <c r="C43" s="259"/>
      <c r="D43" s="259"/>
      <c r="E43" s="259"/>
      <c r="F43" s="259"/>
      <c r="G43" s="259"/>
      <c r="H43" s="259"/>
      <c r="I43" s="259"/>
      <c r="J43" s="259"/>
      <c r="K43" s="259"/>
      <c r="L43" s="259"/>
    </row>
    <row r="44" spans="2:12" s="90" customFormat="1" ht="12" customHeight="1" x14ac:dyDescent="0.25">
      <c r="B44" s="91"/>
      <c r="C44" s="92"/>
      <c r="D44" s="92"/>
      <c r="E44" s="92"/>
      <c r="F44" s="92"/>
      <c r="G44" s="92"/>
      <c r="H44" s="92"/>
      <c r="I44" s="92"/>
      <c r="J44" s="92"/>
      <c r="K44" s="92"/>
      <c r="L44" s="92"/>
    </row>
    <row r="45" spans="2:12" ht="12" customHeight="1" x14ac:dyDescent="0.25">
      <c r="F45" s="64"/>
      <c r="H45" s="64"/>
      <c r="J45" s="64"/>
      <c r="L45" s="64"/>
    </row>
    <row r="46" spans="2:12" ht="16.5" customHeight="1" x14ac:dyDescent="0.25">
      <c r="B46" s="175" t="s">
        <v>86</v>
      </c>
      <c r="F46" s="64"/>
      <c r="H46" s="64"/>
      <c r="J46" s="64"/>
      <c r="L46" s="64"/>
    </row>
    <row r="47" spans="2:12" ht="15" customHeight="1" x14ac:dyDescent="0.25">
      <c r="B47" s="67" t="s">
        <v>46</v>
      </c>
      <c r="C47" s="241"/>
      <c r="E47" s="67" t="s">
        <v>37</v>
      </c>
      <c r="F47" s="241"/>
      <c r="J47" s="67" t="s">
        <v>67</v>
      </c>
      <c r="L47" s="81"/>
    </row>
    <row r="48" spans="2:12" ht="9" customHeight="1" x14ac:dyDescent="0.25">
      <c r="B48" s="67"/>
      <c r="C48" s="64"/>
      <c r="H48" s="64"/>
      <c r="J48" s="64"/>
    </row>
    <row r="49" spans="2:13" ht="15" customHeight="1" x14ac:dyDescent="0.25">
      <c r="B49" s="67" t="s">
        <v>38</v>
      </c>
      <c r="C49" s="93"/>
      <c r="F49" s="73"/>
    </row>
    <row r="50" spans="2:13" ht="12" customHeight="1" x14ac:dyDescent="0.25">
      <c r="B50" s="67"/>
      <c r="D50" s="64"/>
      <c r="J50" s="64"/>
    </row>
    <row r="51" spans="2:13" ht="15" customHeight="1" x14ac:dyDescent="0.25">
      <c r="B51" s="67" t="s">
        <v>65</v>
      </c>
      <c r="C51" s="241"/>
      <c r="E51" s="67" t="s">
        <v>37</v>
      </c>
      <c r="F51" s="241"/>
      <c r="J51" s="67" t="s">
        <v>67</v>
      </c>
      <c r="L51" s="81"/>
    </row>
    <row r="52" spans="2:13" ht="12" customHeight="1" x14ac:dyDescent="0.25">
      <c r="F52" s="64"/>
      <c r="H52" s="64"/>
      <c r="J52" s="64"/>
      <c r="L52" s="64"/>
    </row>
    <row r="53" spans="2:13" s="71" customFormat="1" ht="36" customHeight="1" x14ac:dyDescent="0.25">
      <c r="B53" s="260" t="s">
        <v>82</v>
      </c>
      <c r="C53" s="260"/>
      <c r="D53" s="260"/>
      <c r="E53" s="260"/>
      <c r="F53" s="260"/>
      <c r="G53" s="260"/>
      <c r="H53" s="260"/>
      <c r="I53" s="260"/>
      <c r="J53" s="260"/>
      <c r="K53" s="260"/>
      <c r="L53" s="260"/>
      <c r="M53" s="176"/>
    </row>
    <row r="54" spans="2:13" s="71" customFormat="1" ht="90" customHeight="1" x14ac:dyDescent="0.25">
      <c r="B54" s="260" t="s">
        <v>49</v>
      </c>
      <c r="C54" s="260"/>
      <c r="D54" s="260"/>
      <c r="E54" s="260"/>
      <c r="F54" s="260"/>
      <c r="G54" s="260"/>
      <c r="H54" s="260"/>
      <c r="I54" s="260"/>
      <c r="J54" s="260"/>
      <c r="K54" s="260"/>
      <c r="L54" s="260"/>
      <c r="M54" s="176"/>
    </row>
    <row r="55" spans="2:13" ht="6" customHeight="1" x14ac:dyDescent="0.25">
      <c r="F55" s="64"/>
      <c r="H55" s="64"/>
      <c r="J55" s="64"/>
      <c r="L55" s="64"/>
    </row>
    <row r="56" spans="2:13" ht="19.5" customHeight="1" x14ac:dyDescent="0.25">
      <c r="B56" s="67" t="s">
        <v>47</v>
      </c>
      <c r="C56" s="259"/>
      <c r="D56" s="259"/>
      <c r="E56" s="259"/>
      <c r="F56" s="259"/>
      <c r="G56" s="259"/>
      <c r="H56" s="259"/>
      <c r="I56" s="259"/>
      <c r="J56" s="259"/>
      <c r="K56" s="259"/>
      <c r="L56" s="259"/>
    </row>
    <row r="57" spans="2:13" ht="19.5" customHeight="1" x14ac:dyDescent="0.25">
      <c r="B57" s="67"/>
      <c r="C57" s="259"/>
      <c r="D57" s="259"/>
      <c r="E57" s="259"/>
      <c r="F57" s="259"/>
      <c r="G57" s="259"/>
      <c r="H57" s="259"/>
      <c r="I57" s="259"/>
      <c r="J57" s="259"/>
      <c r="K57" s="259"/>
      <c r="L57" s="259"/>
    </row>
    <row r="59" spans="2:13" ht="15" x14ac:dyDescent="0.25">
      <c r="B59" s="67" t="s">
        <v>44</v>
      </c>
      <c r="C59" s="80"/>
    </row>
    <row r="60" spans="2:13" ht="12" customHeight="1" x14ac:dyDescent="0.25">
      <c r="D60" s="71"/>
    </row>
    <row r="61" spans="2:13" ht="15" customHeight="1" x14ac:dyDescent="0.25">
      <c r="B61" s="67" t="s">
        <v>50</v>
      </c>
      <c r="C61" s="64" t="s">
        <v>48</v>
      </c>
      <c r="D61" s="240">
        <v>1</v>
      </c>
      <c r="E61" s="64" t="s">
        <v>40</v>
      </c>
    </row>
    <row r="62" spans="2:13" ht="15" x14ac:dyDescent="0.25">
      <c r="C62" s="64" t="s">
        <v>48</v>
      </c>
      <c r="D62" s="86"/>
      <c r="E62" s="64" t="s">
        <v>45</v>
      </c>
    </row>
    <row r="63" spans="2:13" ht="7.5" customHeight="1" x14ac:dyDescent="0.25"/>
  </sheetData>
  <sheetProtection sheet="1" objects="1" scenarios="1"/>
  <mergeCells count="12">
    <mergeCell ref="B42:L42"/>
    <mergeCell ref="B43:L43"/>
    <mergeCell ref="B53:L53"/>
    <mergeCell ref="B54:L54"/>
    <mergeCell ref="C56:L56"/>
    <mergeCell ref="C57:L57"/>
    <mergeCell ref="D2:K3"/>
    <mergeCell ref="D4:K8"/>
    <mergeCell ref="D9:K9"/>
    <mergeCell ref="D38:F38"/>
    <mergeCell ref="C40:L40"/>
    <mergeCell ref="B41:L41"/>
  </mergeCells>
  <conditionalFormatting sqref="B41:B43 L45:L47 C47:C49 H48 F49 L51:L55 C59 E59">
    <cfRule type="cellIs" dxfId="128" priority="6" operator="greaterThan">
      <formula>0</formula>
    </cfRule>
  </conditionalFormatting>
  <conditionalFormatting sqref="C13 F17 C19 H45:H46 J45:J46 E47:E48 J48 D50:E50 J50 C51">
    <cfRule type="cellIs" dxfId="127" priority="17" operator="greaterThan">
      <formula>0</formula>
    </cfRule>
  </conditionalFormatting>
  <conditionalFormatting sqref="C13 F17 J45:J46 E47:E48 J48 D50:E50 J50 L45:L46">
    <cfRule type="cellIs" dxfId="126" priority="34" operator="greaterThan">
      <formula>0</formula>
    </cfRule>
  </conditionalFormatting>
  <conditionalFormatting sqref="C15">
    <cfRule type="cellIs" dxfId="125" priority="7" operator="greaterThan">
      <formula>0</formula>
    </cfRule>
  </conditionalFormatting>
  <conditionalFormatting sqref="C17 E17:F17">
    <cfRule type="cellIs" dxfId="124" priority="50" operator="greaterThan">
      <formula>0</formula>
    </cfRule>
  </conditionalFormatting>
  <conditionalFormatting sqref="C22">
    <cfRule type="cellIs" dxfId="123" priority="46" operator="greaterThan">
      <formula>0</formula>
    </cfRule>
  </conditionalFormatting>
  <conditionalFormatting sqref="C51 C47:C48">
    <cfRule type="cellIs" dxfId="122" priority="40" operator="greaterThan">
      <formula>0</formula>
    </cfRule>
  </conditionalFormatting>
  <conditionalFormatting sqref="C56:C57">
    <cfRule type="cellIs" dxfId="121" priority="12" operator="greaterThan">
      <formula>0</formula>
    </cfRule>
  </conditionalFormatting>
  <conditionalFormatting sqref="E17:F17 C17">
    <cfRule type="cellIs" dxfId="120" priority="49" operator="greaterThan">
      <formula>0</formula>
    </cfRule>
  </conditionalFormatting>
  <conditionalFormatting sqref="F13">
    <cfRule type="cellIs" dxfId="119" priority="10" operator="greaterThan">
      <formula>0</formula>
    </cfRule>
    <cfRule type="cellIs" dxfId="118" priority="11" operator="greaterThan">
      <formula>0</formula>
    </cfRule>
  </conditionalFormatting>
  <conditionalFormatting sqref="F19">
    <cfRule type="cellIs" dxfId="117" priority="47" operator="greaterThan">
      <formula>0</formula>
    </cfRule>
    <cfRule type="cellIs" priority="48" operator="greaterThan">
      <formula>0</formula>
    </cfRule>
  </conditionalFormatting>
  <conditionalFormatting sqref="F22">
    <cfRule type="cellIs" dxfId="116" priority="37" operator="greaterThan">
      <formula>0</formula>
    </cfRule>
  </conditionalFormatting>
  <conditionalFormatting sqref="F24">
    <cfRule type="cellIs" dxfId="115" priority="43" operator="greaterThan">
      <formula>0</formula>
    </cfRule>
  </conditionalFormatting>
  <conditionalFormatting sqref="F27:F28">
    <cfRule type="cellIs" dxfId="114" priority="33" operator="greaterThan">
      <formula>0</formula>
    </cfRule>
  </conditionalFormatting>
  <conditionalFormatting sqref="F31:F32">
    <cfRule type="cellIs" dxfId="113" priority="42" operator="greaterThan">
      <formula>0</formula>
    </cfRule>
  </conditionalFormatting>
  <conditionalFormatting sqref="F34">
    <cfRule type="cellIs" dxfId="112" priority="44" operator="greaterThan">
      <formula>0</formula>
    </cfRule>
  </conditionalFormatting>
  <conditionalFormatting sqref="F36">
    <cfRule type="cellIs" dxfId="111" priority="45" operator="greaterThan">
      <formula>0</formula>
    </cfRule>
  </conditionalFormatting>
  <conditionalFormatting sqref="F45:F47">
    <cfRule type="cellIs" dxfId="110" priority="3" operator="greaterThan">
      <formula>0</formula>
    </cfRule>
    <cfRule type="cellIs" dxfId="109" priority="4" operator="greaterThan">
      <formula>0</formula>
    </cfRule>
  </conditionalFormatting>
  <conditionalFormatting sqref="F49">
    <cfRule type="cellIs" priority="39" operator="greaterThan">
      <formula>0</formula>
    </cfRule>
  </conditionalFormatting>
  <conditionalFormatting sqref="F51:F55">
    <cfRule type="cellIs" dxfId="108" priority="1" operator="greaterThan">
      <formula>0</formula>
    </cfRule>
    <cfRule type="cellIs" dxfId="107" priority="2" operator="greaterThan">
      <formula>0</formula>
    </cfRule>
  </conditionalFormatting>
  <conditionalFormatting sqref="H13">
    <cfRule type="cellIs" dxfId="106" priority="8" operator="greaterThan">
      <formula>0</formula>
    </cfRule>
    <cfRule type="cellIs" dxfId="105" priority="9" operator="greaterThan">
      <formula>0</formula>
    </cfRule>
  </conditionalFormatting>
  <conditionalFormatting sqref="H24">
    <cfRule type="cellIs" dxfId="104" priority="20" operator="greaterThan">
      <formula>0</formula>
    </cfRule>
  </conditionalFormatting>
  <conditionalFormatting sqref="H27:H28">
    <cfRule type="cellIs" dxfId="103" priority="29" operator="greaterThan">
      <formula>0</formula>
    </cfRule>
  </conditionalFormatting>
  <conditionalFormatting sqref="H31:H32">
    <cfRule type="cellIs" dxfId="102" priority="30" operator="greaterThan">
      <formula>0</formula>
    </cfRule>
  </conditionalFormatting>
  <conditionalFormatting sqref="H34">
    <cfRule type="cellIs" dxfId="101" priority="31" operator="greaterThan">
      <formula>0</formula>
    </cfRule>
  </conditionalFormatting>
  <conditionalFormatting sqref="H36">
    <cfRule type="cellIs" dxfId="100" priority="32" operator="greaterThan">
      <formula>0</formula>
    </cfRule>
  </conditionalFormatting>
  <conditionalFormatting sqref="H45:H46 H48">
    <cfRule type="cellIs" dxfId="99" priority="41" operator="greaterThan">
      <formula>0</formula>
    </cfRule>
  </conditionalFormatting>
  <conditionalFormatting sqref="H52:H55">
    <cfRule type="cellIs" dxfId="98" priority="15" operator="greaterThan">
      <formula>0</formula>
    </cfRule>
    <cfRule type="cellIs" dxfId="97" priority="16" operator="greaterThan">
      <formula>0</formula>
    </cfRule>
  </conditionalFormatting>
  <conditionalFormatting sqref="J13 D38 D61:E62">
    <cfRule type="cellIs" dxfId="96" priority="38" operator="greaterThan">
      <formula>0</formula>
    </cfRule>
  </conditionalFormatting>
  <conditionalFormatting sqref="J15">
    <cfRule type="cellIs" dxfId="95" priority="35" operator="greaterThan">
      <formula>0</formula>
    </cfRule>
    <cfRule type="cellIs" dxfId="94" priority="36" operator="greaterThan">
      <formula>0</formula>
    </cfRule>
  </conditionalFormatting>
  <conditionalFormatting sqref="J24">
    <cfRule type="cellIs" dxfId="93" priority="19" operator="greaterThan">
      <formula>0</formula>
    </cfRule>
  </conditionalFormatting>
  <conditionalFormatting sqref="J27:J28">
    <cfRule type="cellIs" dxfId="92" priority="25" operator="greaterThan">
      <formula>0</formula>
    </cfRule>
  </conditionalFormatting>
  <conditionalFormatting sqref="J31:J32">
    <cfRule type="cellIs" dxfId="91" priority="26" operator="greaterThan">
      <formula>0</formula>
    </cfRule>
  </conditionalFormatting>
  <conditionalFormatting sqref="J34">
    <cfRule type="cellIs" dxfId="90" priority="27" operator="greaterThan">
      <formula>0</formula>
    </cfRule>
  </conditionalFormatting>
  <conditionalFormatting sqref="J36">
    <cfRule type="cellIs" dxfId="89" priority="28" operator="greaterThan">
      <formula>0</formula>
    </cfRule>
  </conditionalFormatting>
  <conditionalFormatting sqref="J52:J55 L52:L55">
    <cfRule type="cellIs" dxfId="88" priority="14" operator="greaterThan">
      <formula>0</formula>
    </cfRule>
  </conditionalFormatting>
  <conditionalFormatting sqref="J52:J55">
    <cfRule type="cellIs" dxfId="87" priority="13" operator="greaterThan">
      <formula>0</formula>
    </cfRule>
  </conditionalFormatting>
  <conditionalFormatting sqref="L38">
    <cfRule type="cellIs" dxfId="81" priority="5" operator="greaterThan">
      <formula>0</formula>
    </cfRule>
  </conditionalFormatting>
  <dataValidations count="4">
    <dataValidation type="list" allowBlank="1" showInputMessage="1" showErrorMessage="1" sqref="K47:L47" xr:uid="{1E0660B5-474E-464B-B8BF-FD99E1A075E5}">
      <formula1>"[Grade A],[Grade B]"</formula1>
    </dataValidation>
    <dataValidation type="list" allowBlank="1" showInputMessage="1" showErrorMessage="1" sqref="L38" xr:uid="{1C0C4998-BC95-4CCE-9A8D-8E3A686AAECA}">
      <formula1>"Two,One,see evaluation"</formula1>
    </dataValidation>
    <dataValidation type="list" allowBlank="1" showInputMessage="1" showErrorMessage="1" sqref="L51" xr:uid="{528F49DB-0337-4C6B-A6ED-4922DD21D02F}">
      <formula1>"[Grade A],[Grade B],local [Grade C]"</formula1>
    </dataValidation>
    <dataValidation type="list" allowBlank="1" showInputMessage="1" showErrorMessage="1" sqref="C22" xr:uid="{29B170F1-0505-4956-88C4-66919BBCFEA2}">
      <formula1>"New measurement, Addition measurement datet from, Control measurement"</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&amp;Cbased by WA/AIMS • report form 1-25.5 • © kjm • Copyright reserved!&amp;RPage 1</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90631-2731-4FB7-A44C-8A15D97344B8}">
  <sheetPr>
    <pageSetUpPr fitToPage="1"/>
  </sheetPr>
  <dimension ref="B1:Q63"/>
  <sheetViews>
    <sheetView zoomScaleNormal="100" zoomScaleSheetLayoutView="100" workbookViewId="0">
      <selection activeCell="C13" sqref="C13"/>
    </sheetView>
  </sheetViews>
  <sheetFormatPr baseColWidth="10" defaultColWidth="11.42578125" defaultRowHeight="14.25" x14ac:dyDescent="0.25"/>
  <cols>
    <col min="1" max="1" width="2.85546875" style="65" customWidth="1"/>
    <col min="2" max="2" width="20.5703125" style="64" customWidth="1"/>
    <col min="3" max="3" width="14.140625" style="65" customWidth="1"/>
    <col min="4" max="4" width="12.85546875" style="65" customWidth="1"/>
    <col min="5" max="5" width="9.28515625" style="65" customWidth="1"/>
    <col min="6" max="6" width="15.7109375" style="65" customWidth="1"/>
    <col min="7" max="7" width="0.85546875" style="65" customWidth="1"/>
    <col min="8" max="8" width="15.7109375" style="65" customWidth="1"/>
    <col min="9" max="9" width="0.85546875" style="65" customWidth="1"/>
    <col min="10" max="10" width="15.7109375" style="65" customWidth="1"/>
    <col min="11" max="11" width="0.85546875" style="65" customWidth="1"/>
    <col min="12" max="12" width="15.7109375" style="65" customWidth="1"/>
    <col min="13" max="13" width="3.28515625" style="65" customWidth="1"/>
    <col min="14" max="16384" width="11.42578125" style="65"/>
  </cols>
  <sheetData>
    <row r="1" spans="2:17" ht="9" customHeight="1" x14ac:dyDescent="0.25"/>
    <row r="2" spans="2:17" ht="14.25" customHeight="1" x14ac:dyDescent="0.25">
      <c r="D2" s="261" t="s">
        <v>71</v>
      </c>
      <c r="E2" s="261"/>
      <c r="F2" s="261"/>
      <c r="G2" s="261"/>
      <c r="H2" s="261"/>
      <c r="I2" s="261"/>
      <c r="J2" s="261"/>
      <c r="K2" s="261"/>
      <c r="L2" s="174"/>
      <c r="M2" s="82"/>
    </row>
    <row r="3" spans="2:17" ht="31.5" customHeight="1" x14ac:dyDescent="0.25">
      <c r="D3" s="261"/>
      <c r="E3" s="261"/>
      <c r="F3" s="261"/>
      <c r="G3" s="261"/>
      <c r="H3" s="261"/>
      <c r="I3" s="261"/>
      <c r="J3" s="261"/>
      <c r="K3" s="261"/>
      <c r="L3" s="174"/>
      <c r="M3" s="82"/>
    </row>
    <row r="4" spans="2:17" ht="18.75" customHeight="1" x14ac:dyDescent="0.25">
      <c r="D4" s="262" t="s">
        <v>72</v>
      </c>
      <c r="E4" s="262"/>
      <c r="F4" s="262"/>
      <c r="G4" s="262"/>
      <c r="H4" s="262"/>
      <c r="I4" s="262"/>
      <c r="J4" s="262"/>
      <c r="K4" s="262"/>
      <c r="L4" s="173"/>
      <c r="M4" s="83"/>
    </row>
    <row r="5" spans="2:17" ht="9.75" customHeight="1" x14ac:dyDescent="0.25">
      <c r="D5" s="262"/>
      <c r="E5" s="262"/>
      <c r="F5" s="262"/>
      <c r="G5" s="262"/>
      <c r="H5" s="262"/>
      <c r="I5" s="262"/>
      <c r="J5" s="262"/>
      <c r="K5" s="262"/>
      <c r="L5" s="173"/>
      <c r="M5" s="83"/>
    </row>
    <row r="6" spans="2:17" ht="15" customHeight="1" x14ac:dyDescent="0.25">
      <c r="D6" s="262"/>
      <c r="E6" s="262"/>
      <c r="F6" s="262"/>
      <c r="G6" s="262"/>
      <c r="H6" s="262"/>
      <c r="I6" s="262"/>
      <c r="J6" s="262"/>
      <c r="K6" s="262"/>
      <c r="L6" s="173"/>
      <c r="M6" s="83"/>
    </row>
    <row r="7" spans="2:17" ht="15" customHeight="1" x14ac:dyDescent="0.25">
      <c r="D7" s="262"/>
      <c r="E7" s="262"/>
      <c r="F7" s="262"/>
      <c r="G7" s="262"/>
      <c r="H7" s="262"/>
      <c r="I7" s="262"/>
      <c r="J7" s="262"/>
      <c r="K7" s="262"/>
      <c r="L7" s="173"/>
    </row>
    <row r="8" spans="2:17" ht="15" customHeight="1" x14ac:dyDescent="0.25">
      <c r="D8" s="262"/>
      <c r="E8" s="262"/>
      <c r="F8" s="262"/>
      <c r="G8" s="262"/>
      <c r="H8" s="262"/>
      <c r="I8" s="262"/>
      <c r="J8" s="262"/>
      <c r="K8" s="262"/>
      <c r="M8" s="84"/>
      <c r="N8" s="66"/>
      <c r="O8" s="66"/>
      <c r="P8" s="66"/>
      <c r="Q8" s="66"/>
    </row>
    <row r="9" spans="2:17" x14ac:dyDescent="0.25">
      <c r="D9" s="263" t="s">
        <v>175</v>
      </c>
      <c r="E9" s="263"/>
      <c r="F9" s="263"/>
      <c r="G9" s="263"/>
      <c r="H9" s="263"/>
      <c r="I9" s="263"/>
      <c r="J9" s="263"/>
      <c r="K9" s="263"/>
      <c r="L9" s="74"/>
    </row>
    <row r="10" spans="2:17" ht="12" customHeight="1" x14ac:dyDescent="0.25">
      <c r="B10" s="68"/>
      <c r="C10" s="69"/>
      <c r="D10" s="69"/>
      <c r="E10" s="69"/>
      <c r="F10" s="69"/>
      <c r="G10" s="69"/>
      <c r="H10" s="69"/>
      <c r="I10" s="69"/>
      <c r="J10" s="69"/>
      <c r="K10" s="69"/>
      <c r="L10" s="69"/>
    </row>
    <row r="11" spans="2:17" ht="16.5" customHeight="1" x14ac:dyDescent="0.25">
      <c r="B11" s="89" t="s">
        <v>85</v>
      </c>
    </row>
    <row r="12" spans="2:17" ht="12" customHeight="1" x14ac:dyDescent="0.25">
      <c r="B12" s="67"/>
    </row>
    <row r="13" spans="2:17" s="71" customFormat="1" ht="16.5" customHeight="1" x14ac:dyDescent="0.25">
      <c r="B13" s="70" t="s">
        <v>41</v>
      </c>
      <c r="C13" s="72"/>
      <c r="F13" s="70"/>
      <c r="H13" s="67" t="s">
        <v>74</v>
      </c>
      <c r="J13" s="256"/>
    </row>
    <row r="14" spans="2:17" s="71" customFormat="1" ht="12.75" customHeight="1" x14ac:dyDescent="0.25">
      <c r="B14" s="70"/>
      <c r="H14" s="65"/>
    </row>
    <row r="15" spans="2:17" s="71" customFormat="1" ht="16.5" customHeight="1" x14ac:dyDescent="0.25">
      <c r="B15" s="67" t="s">
        <v>37</v>
      </c>
      <c r="C15" s="73"/>
      <c r="D15" s="70"/>
      <c r="F15" s="70"/>
      <c r="H15" s="67" t="s">
        <v>73</v>
      </c>
      <c r="J15" s="256"/>
    </row>
    <row r="16" spans="2:17" ht="15" customHeight="1" x14ac:dyDescent="0.25">
      <c r="B16" s="67"/>
    </row>
    <row r="17" spans="2:13" ht="16.5" customHeight="1" x14ac:dyDescent="0.25">
      <c r="B17" s="67" t="s">
        <v>75</v>
      </c>
      <c r="C17" s="73"/>
      <c r="F17" s="81"/>
    </row>
    <row r="18" spans="2:13" ht="9" customHeight="1" x14ac:dyDescent="0.25">
      <c r="B18" s="67"/>
    </row>
    <row r="19" spans="2:13" ht="16.5" customHeight="1" x14ac:dyDescent="0.25">
      <c r="B19" s="67" t="s">
        <v>38</v>
      </c>
      <c r="C19" s="73"/>
      <c r="F19" s="93"/>
      <c r="M19" s="74"/>
    </row>
    <row r="20" spans="2:13" ht="12" customHeight="1" x14ac:dyDescent="0.25">
      <c r="B20" s="75"/>
      <c r="C20" s="69"/>
      <c r="D20" s="69"/>
      <c r="E20" s="69"/>
      <c r="F20" s="69"/>
      <c r="G20" s="69"/>
      <c r="H20" s="69"/>
      <c r="I20" s="69"/>
      <c r="J20" s="69"/>
      <c r="K20" s="69"/>
      <c r="L20" s="69"/>
    </row>
    <row r="21" spans="2:13" ht="12" customHeight="1" x14ac:dyDescent="0.25">
      <c r="B21" s="67"/>
    </row>
    <row r="22" spans="2:13" ht="15" x14ac:dyDescent="0.25">
      <c r="B22" s="67" t="s">
        <v>39</v>
      </c>
      <c r="C22" s="81"/>
      <c r="F22" s="80"/>
      <c r="G22" s="71"/>
      <c r="H22" s="71"/>
      <c r="I22" s="71"/>
      <c r="J22" s="71"/>
      <c r="K22" s="71"/>
    </row>
    <row r="23" spans="2:13" ht="15" x14ac:dyDescent="0.25">
      <c r="B23" s="67"/>
      <c r="F23" s="71"/>
      <c r="G23" s="71"/>
      <c r="H23" s="71"/>
      <c r="I23" s="71"/>
      <c r="J23" s="71"/>
      <c r="K23" s="71"/>
      <c r="L23" s="71"/>
    </row>
    <row r="24" spans="2:13" ht="15.75" x14ac:dyDescent="0.25">
      <c r="B24" s="67" t="s">
        <v>170</v>
      </c>
      <c r="F24" s="257"/>
      <c r="G24" s="258"/>
      <c r="H24" s="257"/>
      <c r="I24" s="258"/>
      <c r="J24" s="257"/>
      <c r="K24" s="258"/>
      <c r="L24" s="257"/>
    </row>
    <row r="25" spans="2:13" ht="15" x14ac:dyDescent="0.25">
      <c r="B25" s="78"/>
      <c r="F25" s="85">
        <f>IF(F24=42195,"Marathon",IF(F24=21097.5,"Halfmarathon",IF(F24=1609.4,"1 Mile",(F24))))</f>
        <v>0</v>
      </c>
      <c r="G25" s="71"/>
      <c r="H25" s="85">
        <f>IF(H24=42195,"Marathon",IF(H24=21097.5,"Halfmarathon",IF(H24=1609.4,"1 Mile",(H24))))</f>
        <v>0</v>
      </c>
      <c r="I25" s="71"/>
      <c r="J25" s="85">
        <f>IF(J24=42195,"Marathon",IF(J24=21097.5,"Halfmarathon",IF(J24=1609.4,"1 Mile",(J24))))</f>
        <v>0</v>
      </c>
      <c r="K25" s="71"/>
      <c r="L25" s="85">
        <f>IF(L24=42195,"Marathon",IF(L24=21097.5,"Halfmarathon",IF(L24=1609.4,"1 Mile",(L24))))</f>
        <v>0</v>
      </c>
    </row>
    <row r="26" spans="2:13" ht="15" customHeight="1" x14ac:dyDescent="0.25">
      <c r="B26" s="67"/>
      <c r="F26" s="71"/>
      <c r="G26" s="71"/>
      <c r="H26" s="71"/>
      <c r="I26" s="71"/>
      <c r="J26" s="71"/>
      <c r="K26" s="71"/>
      <c r="L26" s="71"/>
    </row>
    <row r="27" spans="2:13" ht="16.5" customHeight="1" x14ac:dyDescent="0.25">
      <c r="B27" s="67" t="s">
        <v>172</v>
      </c>
      <c r="D27" s="67"/>
      <c r="E27" s="67" t="s">
        <v>42</v>
      </c>
      <c r="F27" s="87"/>
      <c r="G27" s="71"/>
      <c r="H27" s="87"/>
      <c r="I27" s="71"/>
      <c r="J27" s="87"/>
      <c r="K27" s="71"/>
      <c r="L27" s="87"/>
    </row>
    <row r="28" spans="2:13" ht="16.5" customHeight="1" x14ac:dyDescent="0.25">
      <c r="B28" s="76"/>
      <c r="D28" s="67"/>
      <c r="E28" s="67" t="s">
        <v>43</v>
      </c>
      <c r="F28" s="87"/>
      <c r="G28" s="71"/>
      <c r="H28" s="87"/>
      <c r="I28" s="71"/>
      <c r="J28" s="87"/>
      <c r="K28" s="71"/>
      <c r="L28" s="87"/>
    </row>
    <row r="29" spans="2:13" ht="16.5" customHeight="1" x14ac:dyDescent="0.25">
      <c r="B29" s="79" t="s">
        <v>79</v>
      </c>
      <c r="D29" s="77"/>
      <c r="F29" s="238" t="str">
        <f>IFERROR((F28-F27)/F24*1000,"")</f>
        <v/>
      </c>
      <c r="G29" s="71"/>
      <c r="H29" s="238" t="str">
        <f>IFERROR((H28-H27)/H24*1000,"")</f>
        <v/>
      </c>
      <c r="I29" s="71"/>
      <c r="J29" s="238" t="str">
        <f>IFERROR((J28-J27)/J24*1000,"")</f>
        <v/>
      </c>
      <c r="K29" s="71"/>
      <c r="L29" s="238" t="str">
        <f>IFERROR((L28-L27)/L24*1000,"")</f>
        <v/>
      </c>
    </row>
    <row r="30" spans="2:13" ht="15" customHeight="1" x14ac:dyDescent="0.25"/>
    <row r="31" spans="2:13" ht="16.5" customHeight="1" x14ac:dyDescent="0.25">
      <c r="B31" s="67" t="s">
        <v>80</v>
      </c>
      <c r="D31" s="76"/>
      <c r="F31" s="87"/>
      <c r="G31" s="71"/>
      <c r="H31" s="87"/>
      <c r="I31" s="71"/>
      <c r="J31" s="87"/>
      <c r="K31" s="71"/>
      <c r="L31" s="87"/>
    </row>
    <row r="32" spans="2:13" ht="16.5" customHeight="1" x14ac:dyDescent="0.25">
      <c r="B32" s="79" t="s">
        <v>78</v>
      </c>
      <c r="D32" s="77"/>
      <c r="F32" s="239" t="str">
        <f>IFERROR(F31/F24," ")</f>
        <v xml:space="preserve"> </v>
      </c>
      <c r="G32" s="71"/>
      <c r="H32" s="239" t="str">
        <f>IFERROR(H31/H24," ")</f>
        <v xml:space="preserve"> </v>
      </c>
      <c r="I32" s="71"/>
      <c r="J32" s="239" t="str">
        <f>IFERROR(J31/J24," ")</f>
        <v xml:space="preserve"> </v>
      </c>
      <c r="K32" s="71"/>
      <c r="L32" s="239" t="str">
        <f>IFERROR(L31/L24," ")</f>
        <v xml:space="preserve"> </v>
      </c>
    </row>
    <row r="33" spans="2:12" ht="15" customHeight="1" x14ac:dyDescent="0.25">
      <c r="B33" s="67"/>
      <c r="F33" s="71"/>
      <c r="G33" s="71"/>
      <c r="H33" s="71"/>
      <c r="I33" s="71"/>
      <c r="J33" s="71"/>
      <c r="K33" s="71"/>
      <c r="L33" s="71"/>
    </row>
    <row r="34" spans="2:12" ht="15" x14ac:dyDescent="0.25">
      <c r="B34" s="67" t="s">
        <v>76</v>
      </c>
      <c r="C34" s="79" t="s">
        <v>77</v>
      </c>
      <c r="F34" s="73"/>
      <c r="H34" s="73"/>
      <c r="J34" s="73"/>
      <c r="L34" s="73"/>
    </row>
    <row r="35" spans="2:12" ht="10.5" customHeight="1" x14ac:dyDescent="0.25"/>
    <row r="36" spans="2:12" ht="15" customHeight="1" x14ac:dyDescent="0.25">
      <c r="B36" s="67" t="s">
        <v>66</v>
      </c>
      <c r="C36" s="79" t="s">
        <v>173</v>
      </c>
      <c r="F36" s="73"/>
      <c r="H36" s="73"/>
      <c r="J36" s="73"/>
      <c r="L36" s="73"/>
    </row>
    <row r="37" spans="2:12" ht="12" customHeight="1" x14ac:dyDescent="0.25">
      <c r="B37" s="88"/>
    </row>
    <row r="38" spans="2:12" ht="15" x14ac:dyDescent="0.25">
      <c r="B38" s="67" t="s">
        <v>176</v>
      </c>
      <c r="D38" s="264"/>
      <c r="E38" s="264"/>
      <c r="F38" s="264"/>
      <c r="H38" s="67" t="s">
        <v>81</v>
      </c>
      <c r="L38" s="81" t="s">
        <v>83</v>
      </c>
    </row>
    <row r="39" spans="2:12" ht="12" customHeight="1" x14ac:dyDescent="0.25">
      <c r="B39" s="88"/>
    </row>
    <row r="40" spans="2:12" ht="15" customHeight="1" x14ac:dyDescent="0.25">
      <c r="B40" s="67" t="s">
        <v>171</v>
      </c>
      <c r="C40" s="265" t="s">
        <v>84</v>
      </c>
      <c r="D40" s="265"/>
      <c r="E40" s="265"/>
      <c r="F40" s="265"/>
      <c r="G40" s="265"/>
      <c r="H40" s="265"/>
      <c r="I40" s="265"/>
      <c r="J40" s="265"/>
      <c r="K40" s="265"/>
      <c r="L40" s="265"/>
    </row>
    <row r="41" spans="2:12" ht="19.5" customHeight="1" x14ac:dyDescent="0.25">
      <c r="B41" s="259"/>
      <c r="C41" s="259"/>
      <c r="D41" s="259"/>
      <c r="E41" s="259"/>
      <c r="F41" s="259"/>
      <c r="G41" s="259"/>
      <c r="H41" s="259"/>
      <c r="I41" s="259"/>
      <c r="J41" s="259"/>
      <c r="K41" s="259"/>
      <c r="L41" s="259"/>
    </row>
    <row r="42" spans="2:12" ht="19.5" customHeight="1" x14ac:dyDescent="0.25">
      <c r="B42" s="259"/>
      <c r="C42" s="259"/>
      <c r="D42" s="259"/>
      <c r="E42" s="259"/>
      <c r="F42" s="259"/>
      <c r="G42" s="259"/>
      <c r="H42" s="259"/>
      <c r="I42" s="259"/>
      <c r="J42" s="259"/>
      <c r="K42" s="259"/>
      <c r="L42" s="259"/>
    </row>
    <row r="43" spans="2:12" ht="19.5" customHeight="1" x14ac:dyDescent="0.25">
      <c r="B43" s="259"/>
      <c r="C43" s="259"/>
      <c r="D43" s="259"/>
      <c r="E43" s="259"/>
      <c r="F43" s="259"/>
      <c r="G43" s="259"/>
      <c r="H43" s="259"/>
      <c r="I43" s="259"/>
      <c r="J43" s="259"/>
      <c r="K43" s="259"/>
      <c r="L43" s="259"/>
    </row>
    <row r="44" spans="2:12" s="90" customFormat="1" ht="12" customHeight="1" x14ac:dyDescent="0.25">
      <c r="B44" s="91"/>
      <c r="C44" s="92"/>
      <c r="D44" s="92"/>
      <c r="E44" s="92"/>
      <c r="F44" s="92"/>
      <c r="G44" s="92"/>
      <c r="H44" s="92"/>
      <c r="I44" s="92"/>
      <c r="J44" s="92"/>
      <c r="K44" s="92"/>
      <c r="L44" s="92"/>
    </row>
    <row r="45" spans="2:12" ht="12" customHeight="1" x14ac:dyDescent="0.25">
      <c r="F45" s="64"/>
      <c r="H45" s="64"/>
      <c r="J45" s="64"/>
      <c r="L45" s="64"/>
    </row>
    <row r="46" spans="2:12" ht="16.5" customHeight="1" x14ac:dyDescent="0.25">
      <c r="B46" s="175" t="s">
        <v>86</v>
      </c>
      <c r="F46" s="64"/>
      <c r="H46" s="64"/>
      <c r="J46" s="64"/>
      <c r="L46" s="64"/>
    </row>
    <row r="47" spans="2:12" ht="15" customHeight="1" x14ac:dyDescent="0.25">
      <c r="B47" s="67" t="s">
        <v>46</v>
      </c>
      <c r="C47" s="241"/>
      <c r="E47" s="67" t="s">
        <v>37</v>
      </c>
      <c r="F47" s="241"/>
      <c r="J47" s="67" t="s">
        <v>67</v>
      </c>
      <c r="L47" s="81"/>
    </row>
    <row r="48" spans="2:12" ht="9" customHeight="1" x14ac:dyDescent="0.25">
      <c r="B48" s="67"/>
      <c r="C48" s="64"/>
      <c r="H48" s="64"/>
      <c r="J48" s="64"/>
    </row>
    <row r="49" spans="2:13" ht="15" customHeight="1" x14ac:dyDescent="0.25">
      <c r="B49" s="67" t="s">
        <v>38</v>
      </c>
      <c r="C49" s="93"/>
      <c r="F49" s="73"/>
    </row>
    <row r="50" spans="2:13" ht="12" customHeight="1" x14ac:dyDescent="0.25">
      <c r="B50" s="67"/>
      <c r="D50" s="64"/>
      <c r="J50" s="64"/>
    </row>
    <row r="51" spans="2:13" ht="15" customHeight="1" x14ac:dyDescent="0.25">
      <c r="B51" s="67" t="s">
        <v>65</v>
      </c>
      <c r="C51" s="241"/>
      <c r="E51" s="67" t="s">
        <v>37</v>
      </c>
      <c r="F51" s="241"/>
      <c r="J51" s="67" t="s">
        <v>67</v>
      </c>
      <c r="L51" s="81"/>
    </row>
    <row r="52" spans="2:13" ht="12" customHeight="1" x14ac:dyDescent="0.25">
      <c r="F52" s="64"/>
      <c r="H52" s="64"/>
      <c r="J52" s="64"/>
      <c r="L52" s="64"/>
    </row>
    <row r="53" spans="2:13" s="71" customFormat="1" ht="36" customHeight="1" x14ac:dyDescent="0.25">
      <c r="B53" s="260" t="s">
        <v>82</v>
      </c>
      <c r="C53" s="260"/>
      <c r="D53" s="260"/>
      <c r="E53" s="260"/>
      <c r="F53" s="260"/>
      <c r="G53" s="260"/>
      <c r="H53" s="260"/>
      <c r="I53" s="260"/>
      <c r="J53" s="260"/>
      <c r="K53" s="260"/>
      <c r="L53" s="260"/>
      <c r="M53" s="176"/>
    </row>
    <row r="54" spans="2:13" s="71" customFormat="1" ht="90" customHeight="1" x14ac:dyDescent="0.25">
      <c r="B54" s="260" t="s">
        <v>49</v>
      </c>
      <c r="C54" s="260"/>
      <c r="D54" s="260"/>
      <c r="E54" s="260"/>
      <c r="F54" s="260"/>
      <c r="G54" s="260"/>
      <c r="H54" s="260"/>
      <c r="I54" s="260"/>
      <c r="J54" s="260"/>
      <c r="K54" s="260"/>
      <c r="L54" s="260"/>
      <c r="M54" s="176"/>
    </row>
    <row r="55" spans="2:13" ht="6" customHeight="1" x14ac:dyDescent="0.25">
      <c r="F55" s="64"/>
      <c r="H55" s="64"/>
      <c r="J55" s="64"/>
      <c r="L55" s="64"/>
    </row>
    <row r="56" spans="2:13" ht="19.5" customHeight="1" x14ac:dyDescent="0.25">
      <c r="B56" s="67" t="s">
        <v>47</v>
      </c>
      <c r="C56" s="259"/>
      <c r="D56" s="259"/>
      <c r="E56" s="259"/>
      <c r="F56" s="259"/>
      <c r="G56" s="259"/>
      <c r="H56" s="259"/>
      <c r="I56" s="259"/>
      <c r="J56" s="259"/>
      <c r="K56" s="259"/>
      <c r="L56" s="259"/>
    </row>
    <row r="57" spans="2:13" ht="19.5" customHeight="1" x14ac:dyDescent="0.25">
      <c r="B57" s="67"/>
      <c r="C57" s="259"/>
      <c r="D57" s="259"/>
      <c r="E57" s="259"/>
      <c r="F57" s="259"/>
      <c r="G57" s="259"/>
      <c r="H57" s="259"/>
      <c r="I57" s="259"/>
      <c r="J57" s="259"/>
      <c r="K57" s="259"/>
      <c r="L57" s="259"/>
    </row>
    <row r="59" spans="2:13" ht="15" x14ac:dyDescent="0.25">
      <c r="B59" s="67" t="s">
        <v>44</v>
      </c>
      <c r="C59" s="80"/>
    </row>
    <row r="60" spans="2:13" ht="12" customHeight="1" x14ac:dyDescent="0.25">
      <c r="D60" s="71"/>
    </row>
    <row r="61" spans="2:13" ht="15" customHeight="1" x14ac:dyDescent="0.25">
      <c r="B61" s="67" t="s">
        <v>50</v>
      </c>
      <c r="C61" s="64" t="s">
        <v>48</v>
      </c>
      <c r="D61" s="240">
        <v>1</v>
      </c>
      <c r="E61" s="64" t="s">
        <v>40</v>
      </c>
    </row>
    <row r="62" spans="2:13" ht="15" x14ac:dyDescent="0.25">
      <c r="C62" s="64" t="s">
        <v>48</v>
      </c>
      <c r="D62" s="86"/>
      <c r="E62" s="64" t="s">
        <v>45</v>
      </c>
    </row>
    <row r="63" spans="2:13" ht="7.5" customHeight="1" x14ac:dyDescent="0.25"/>
  </sheetData>
  <sheetProtection sheet="1" objects="1" scenarios="1"/>
  <mergeCells count="12">
    <mergeCell ref="C56:L56"/>
    <mergeCell ref="C57:L57"/>
    <mergeCell ref="C40:L40"/>
    <mergeCell ref="D4:K8"/>
    <mergeCell ref="D2:K3"/>
    <mergeCell ref="D9:K9"/>
    <mergeCell ref="B41:L41"/>
    <mergeCell ref="B42:L42"/>
    <mergeCell ref="B43:L43"/>
    <mergeCell ref="B54:L54"/>
    <mergeCell ref="B53:L53"/>
    <mergeCell ref="D38:F38"/>
  </mergeCells>
  <conditionalFormatting sqref="B41:B43 L45:L47 C47:C49 H48 F49 L51:L55 C59 E59">
    <cfRule type="cellIs" dxfId="233" priority="6" operator="greaterThan">
      <formula>0</formula>
    </cfRule>
  </conditionalFormatting>
  <conditionalFormatting sqref="C13 F17 C19 H45:H46 J45:J46 E47:E48 J48 D50:E50 J50 C51">
    <cfRule type="cellIs" dxfId="232" priority="31" operator="greaterThan">
      <formula>0</formula>
    </cfRule>
  </conditionalFormatting>
  <conditionalFormatting sqref="C13 F17 J45:J46 E47:E48 J48 D50:E50 J50 L45:L46">
    <cfRule type="cellIs" dxfId="231" priority="73" operator="greaterThan">
      <formula>0</formula>
    </cfRule>
  </conditionalFormatting>
  <conditionalFormatting sqref="C15">
    <cfRule type="cellIs" dxfId="230" priority="9" operator="greaterThan">
      <formula>0</formula>
    </cfRule>
  </conditionalFormatting>
  <conditionalFormatting sqref="C17 E17:F17">
    <cfRule type="cellIs" dxfId="229" priority="106" operator="greaterThan">
      <formula>0</formula>
    </cfRule>
  </conditionalFormatting>
  <conditionalFormatting sqref="C22">
    <cfRule type="cellIs" dxfId="228" priority="99" operator="greaterThan">
      <formula>0</formula>
    </cfRule>
  </conditionalFormatting>
  <conditionalFormatting sqref="C51 C47:C48">
    <cfRule type="cellIs" dxfId="227" priority="88" operator="greaterThan">
      <formula>0</formula>
    </cfRule>
  </conditionalFormatting>
  <conditionalFormatting sqref="C56:C57">
    <cfRule type="cellIs" dxfId="226" priority="21" operator="greaterThan">
      <formula>0</formula>
    </cfRule>
  </conditionalFormatting>
  <conditionalFormatting sqref="E17:F17 C17">
    <cfRule type="cellIs" dxfId="225" priority="105" operator="greaterThan">
      <formula>0</formula>
    </cfRule>
  </conditionalFormatting>
  <conditionalFormatting sqref="F13">
    <cfRule type="cellIs" dxfId="224" priority="16" operator="greaterThan">
      <formula>0</formula>
    </cfRule>
    <cfRule type="cellIs" dxfId="223" priority="17" operator="greaterThan">
      <formula>0</formula>
    </cfRule>
  </conditionalFormatting>
  <conditionalFormatting sqref="F19">
    <cfRule type="cellIs" dxfId="222" priority="102" operator="greaterThan">
      <formula>0</formula>
    </cfRule>
    <cfRule type="cellIs" priority="103" operator="greaterThan">
      <formula>0</formula>
    </cfRule>
  </conditionalFormatting>
  <conditionalFormatting sqref="F22">
    <cfRule type="cellIs" dxfId="221" priority="78" operator="greaterThan">
      <formula>0</formula>
    </cfRule>
  </conditionalFormatting>
  <conditionalFormatting sqref="F24">
    <cfRule type="cellIs" dxfId="220" priority="94" operator="greaterThan">
      <formula>0</formula>
    </cfRule>
  </conditionalFormatting>
  <conditionalFormatting sqref="F27:F28">
    <cfRule type="cellIs" dxfId="219" priority="53" operator="greaterThan">
      <formula>0</formula>
    </cfRule>
  </conditionalFormatting>
  <conditionalFormatting sqref="F31:F32">
    <cfRule type="cellIs" dxfId="218" priority="93" operator="greaterThan">
      <formula>0</formula>
    </cfRule>
  </conditionalFormatting>
  <conditionalFormatting sqref="F34">
    <cfRule type="cellIs" dxfId="217" priority="96" operator="greaterThan">
      <formula>0</formula>
    </cfRule>
  </conditionalFormatting>
  <conditionalFormatting sqref="F36">
    <cfRule type="cellIs" dxfId="216" priority="97" operator="greaterThan">
      <formula>0</formula>
    </cfRule>
  </conditionalFormatting>
  <conditionalFormatting sqref="F45:F47">
    <cfRule type="cellIs" dxfId="215" priority="3" operator="greaterThan">
      <formula>0</formula>
    </cfRule>
    <cfRule type="cellIs" dxfId="214" priority="4" operator="greaterThan">
      <formula>0</formula>
    </cfRule>
  </conditionalFormatting>
  <conditionalFormatting sqref="F49">
    <cfRule type="cellIs" priority="81" operator="greaterThan">
      <formula>0</formula>
    </cfRule>
  </conditionalFormatting>
  <conditionalFormatting sqref="F51:F55">
    <cfRule type="cellIs" dxfId="213" priority="1" operator="greaterThan">
      <formula>0</formula>
    </cfRule>
    <cfRule type="cellIs" dxfId="212" priority="2" operator="greaterThan">
      <formula>0</formula>
    </cfRule>
  </conditionalFormatting>
  <conditionalFormatting sqref="H13">
    <cfRule type="cellIs" dxfId="211" priority="12" operator="greaterThan">
      <formula>0</formula>
    </cfRule>
    <cfRule type="cellIs" dxfId="210" priority="13" operator="greaterThan">
      <formula>0</formula>
    </cfRule>
  </conditionalFormatting>
  <conditionalFormatting sqref="H24">
    <cfRule type="cellIs" dxfId="209" priority="34" operator="greaterThan">
      <formula>0</formula>
    </cfRule>
  </conditionalFormatting>
  <conditionalFormatting sqref="H27:H28">
    <cfRule type="cellIs" dxfId="208" priority="47" operator="greaterThan">
      <formula>0</formula>
    </cfRule>
  </conditionalFormatting>
  <conditionalFormatting sqref="H31:H32">
    <cfRule type="cellIs" dxfId="207" priority="48" operator="greaterThan">
      <formula>0</formula>
    </cfRule>
  </conditionalFormatting>
  <conditionalFormatting sqref="H34">
    <cfRule type="cellIs" dxfId="206" priority="51" operator="greaterThan">
      <formula>0</formula>
    </cfRule>
  </conditionalFormatting>
  <conditionalFormatting sqref="H36">
    <cfRule type="cellIs" dxfId="205" priority="52" operator="greaterThan">
      <formula>0</formula>
    </cfRule>
  </conditionalFormatting>
  <conditionalFormatting sqref="H45:H46 H48">
    <cfRule type="cellIs" dxfId="204" priority="90" operator="greaterThan">
      <formula>0</formula>
    </cfRule>
  </conditionalFormatting>
  <conditionalFormatting sqref="H52:H55">
    <cfRule type="cellIs" dxfId="203" priority="26" operator="greaterThan">
      <formula>0</formula>
    </cfRule>
    <cfRule type="cellIs" dxfId="202" priority="27" operator="greaterThan">
      <formula>0</formula>
    </cfRule>
  </conditionalFormatting>
  <conditionalFormatting sqref="J13 D38 D61:E62">
    <cfRule type="cellIs" dxfId="201" priority="80" operator="greaterThan">
      <formula>0</formula>
    </cfRule>
  </conditionalFormatting>
  <conditionalFormatting sqref="J15">
    <cfRule type="cellIs" dxfId="200" priority="74" operator="greaterThan">
      <formula>0</formula>
    </cfRule>
    <cfRule type="cellIs" dxfId="199" priority="75" operator="greaterThan">
      <formula>0</formula>
    </cfRule>
  </conditionalFormatting>
  <conditionalFormatting sqref="J24">
    <cfRule type="cellIs" dxfId="198" priority="33" operator="greaterThan">
      <formula>0</formula>
    </cfRule>
  </conditionalFormatting>
  <conditionalFormatting sqref="J27:J28">
    <cfRule type="cellIs" dxfId="197" priority="41" operator="greaterThan">
      <formula>0</formula>
    </cfRule>
  </conditionalFormatting>
  <conditionalFormatting sqref="J31:J32">
    <cfRule type="cellIs" dxfId="196" priority="42" operator="greaterThan">
      <formula>0</formula>
    </cfRule>
  </conditionalFormatting>
  <conditionalFormatting sqref="J34">
    <cfRule type="cellIs" dxfId="195" priority="45" operator="greaterThan">
      <formula>0</formula>
    </cfRule>
  </conditionalFormatting>
  <conditionalFormatting sqref="J36">
    <cfRule type="cellIs" dxfId="194" priority="46" operator="greaterThan">
      <formula>0</formula>
    </cfRule>
  </conditionalFormatting>
  <conditionalFormatting sqref="J52:J55 L52:L55">
    <cfRule type="cellIs" dxfId="193" priority="25" operator="greaterThan">
      <formula>0</formula>
    </cfRule>
  </conditionalFormatting>
  <conditionalFormatting sqref="J52:J55">
    <cfRule type="cellIs" dxfId="192" priority="24" operator="greaterThan">
      <formula>0</formula>
    </cfRule>
  </conditionalFormatting>
  <conditionalFormatting sqref="L24">
    <cfRule type="cellIs" dxfId="191" priority="32" operator="greaterThan">
      <formula>0</formula>
    </cfRule>
  </conditionalFormatting>
  <conditionalFormatting sqref="L27:L28">
    <cfRule type="cellIs" dxfId="190" priority="35" operator="greaterThan">
      <formula>0</formula>
    </cfRule>
  </conditionalFormatting>
  <conditionalFormatting sqref="L31:L32">
    <cfRule type="cellIs" dxfId="189" priority="36" operator="greaterThan">
      <formula>0</formula>
    </cfRule>
  </conditionalFormatting>
  <conditionalFormatting sqref="L34">
    <cfRule type="cellIs" dxfId="188" priority="39" operator="greaterThan">
      <formula>0</formula>
    </cfRule>
  </conditionalFormatting>
  <conditionalFormatting sqref="L36">
    <cfRule type="cellIs" dxfId="187" priority="40" operator="greaterThan">
      <formula>0</formula>
    </cfRule>
  </conditionalFormatting>
  <conditionalFormatting sqref="L38">
    <cfRule type="cellIs" dxfId="186" priority="5" operator="greaterThan">
      <formula>0</formula>
    </cfRule>
  </conditionalFormatting>
  <dataValidations count="4">
    <dataValidation type="list" allowBlank="1" showInputMessage="1" showErrorMessage="1" sqref="C22" xr:uid="{9C9D636C-A53B-4DC7-97B5-37245F6E7E6E}">
      <formula1>"New measurement, Addition measurement datet from, Control measurement"</formula1>
    </dataValidation>
    <dataValidation type="list" allowBlank="1" showInputMessage="1" showErrorMessage="1" sqref="L51" xr:uid="{E1DBA931-4310-4EDD-8E74-038E42140220}">
      <formula1>"[Grade A],[Grade B],local [Grade C]"</formula1>
    </dataValidation>
    <dataValidation type="list" allowBlank="1" showInputMessage="1" showErrorMessage="1" sqref="L38" xr:uid="{05798B91-4EFA-4AD9-A8E9-7EB411574539}">
      <formula1>"Two,One,see evaluation"</formula1>
    </dataValidation>
    <dataValidation type="list" allowBlank="1" showInputMessage="1" showErrorMessage="1" sqref="K47:L47" xr:uid="{27CD652F-24EE-4755-8ECB-D0CCA5DBE5D1}">
      <formula1>"[Grade A],[Grade B]"</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&amp;Cbased by WA/AIMS • report form 1-25.5 • © kjm • Copyright reserved!&amp;RPage 1</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pageSetUpPr fitToPage="1"/>
  </sheetPr>
  <dimension ref="B1:Q109"/>
  <sheetViews>
    <sheetView showZeros="0" showWhiteSpace="0" zoomScaleNormal="100" zoomScaleSheetLayoutView="100" workbookViewId="0">
      <selection activeCell="G5" sqref="G5:H5"/>
    </sheetView>
  </sheetViews>
  <sheetFormatPr baseColWidth="10" defaultColWidth="11.42578125" defaultRowHeight="14.25" x14ac:dyDescent="0.25"/>
  <cols>
    <col min="1" max="1" width="3.7109375" style="19" customWidth="1"/>
    <col min="2" max="2" width="3" style="19" customWidth="1"/>
    <col min="3" max="3" width="18.42578125" style="19" customWidth="1"/>
    <col min="4" max="4" width="3.140625" style="19" customWidth="1"/>
    <col min="5" max="5" width="8.42578125" style="19" customWidth="1"/>
    <col min="6" max="6" width="19.28515625" style="19" customWidth="1"/>
    <col min="7" max="7" width="4.85546875" style="19" customWidth="1"/>
    <col min="8" max="8" width="24" style="19" customWidth="1"/>
    <col min="9" max="9" width="5" style="19" customWidth="1"/>
    <col min="10" max="10" width="23.42578125" style="19" customWidth="1"/>
    <col min="11" max="11" width="4.5703125" style="19" customWidth="1"/>
    <col min="12" max="12" width="11.28515625" style="19" customWidth="1"/>
    <col min="13" max="13" width="6.140625" style="19" customWidth="1"/>
    <col min="14" max="14" width="8.5703125" style="19" customWidth="1"/>
    <col min="15" max="15" width="11.5703125" style="19" customWidth="1"/>
    <col min="16" max="16" width="16" style="19" customWidth="1"/>
    <col min="17" max="17" width="9.140625" style="112" bestFit="1" customWidth="1"/>
    <col min="18" max="16384" width="11.42578125" style="19"/>
  </cols>
  <sheetData>
    <row r="1" spans="2:17" ht="18" customHeight="1" x14ac:dyDescent="0.25"/>
    <row r="2" spans="2:17" ht="21" customHeight="1" x14ac:dyDescent="0.25">
      <c r="B2" s="20" t="s">
        <v>71</v>
      </c>
      <c r="D2" s="20"/>
      <c r="E2" s="20"/>
      <c r="F2" s="20"/>
      <c r="G2" s="20"/>
      <c r="H2" s="20" t="s">
        <v>87</v>
      </c>
      <c r="I2" s="50"/>
      <c r="L2" s="20"/>
      <c r="P2" s="50"/>
    </row>
    <row r="3" spans="2:17" ht="10.5" customHeight="1" x14ac:dyDescent="0.25">
      <c r="B3" s="187"/>
      <c r="C3" s="187"/>
      <c r="D3" s="187"/>
      <c r="E3" s="187"/>
      <c r="F3" s="187"/>
      <c r="G3" s="187"/>
      <c r="H3" s="187"/>
      <c r="I3" s="187"/>
      <c r="J3" s="187"/>
      <c r="K3" s="187"/>
      <c r="L3" s="187"/>
      <c r="M3" s="187"/>
      <c r="N3" s="187"/>
      <c r="O3" s="187"/>
      <c r="P3" s="187"/>
      <c r="Q3" s="188"/>
    </row>
    <row r="4" spans="2:17" ht="10.5" customHeight="1" x14ac:dyDescent="0.25"/>
    <row r="5" spans="2:17" s="111" customFormat="1" ht="16.5" customHeight="1" x14ac:dyDescent="0.25">
      <c r="B5" s="70" t="s">
        <v>41</v>
      </c>
      <c r="D5" s="70"/>
      <c r="E5" s="71"/>
      <c r="F5" s="71"/>
      <c r="G5" s="312"/>
      <c r="H5" s="312"/>
      <c r="I5" s="65"/>
      <c r="J5" s="67"/>
      <c r="K5" s="67" t="s">
        <v>74</v>
      </c>
      <c r="L5" s="19"/>
      <c r="O5" s="256"/>
      <c r="Q5" s="71"/>
    </row>
    <row r="6" spans="2:17" s="111" customFormat="1" ht="7.5" customHeight="1" x14ac:dyDescent="0.25">
      <c r="B6" s="19"/>
      <c r="D6" s="19"/>
      <c r="E6" s="19"/>
      <c r="F6" s="19"/>
      <c r="G6" s="19"/>
      <c r="H6" s="19"/>
      <c r="I6" s="19"/>
      <c r="J6" s="19"/>
      <c r="K6" s="19"/>
      <c r="L6" s="19"/>
      <c r="M6" s="19"/>
      <c r="N6" s="19"/>
      <c r="O6" s="19"/>
      <c r="P6" s="19"/>
      <c r="Q6" s="112"/>
    </row>
    <row r="7" spans="2:17" s="111" customFormat="1" ht="16.5" customHeight="1" x14ac:dyDescent="0.25">
      <c r="B7" s="21" t="s">
        <v>88</v>
      </c>
      <c r="D7" s="21"/>
      <c r="E7" s="103"/>
      <c r="F7" s="103"/>
      <c r="G7" s="270"/>
      <c r="H7" s="270"/>
      <c r="I7" s="252"/>
      <c r="J7" s="252"/>
      <c r="K7" s="50" t="s">
        <v>8</v>
      </c>
      <c r="L7" s="19"/>
      <c r="M7" s="19"/>
      <c r="N7" s="252"/>
      <c r="O7" s="313"/>
      <c r="Q7" s="104"/>
    </row>
    <row r="8" spans="2:17" s="111" customFormat="1" ht="7.5" customHeight="1" x14ac:dyDescent="0.25">
      <c r="B8" s="19"/>
      <c r="D8" s="19"/>
      <c r="E8" s="19"/>
      <c r="F8" s="19"/>
      <c r="G8" s="19"/>
      <c r="H8" s="19"/>
      <c r="I8" s="19"/>
      <c r="J8" s="19"/>
      <c r="K8" s="19"/>
      <c r="M8" s="19"/>
      <c r="N8" s="19"/>
      <c r="O8" s="19"/>
      <c r="P8" s="19"/>
      <c r="Q8" s="112"/>
    </row>
    <row r="9" spans="2:17" ht="16.5" customHeight="1" x14ac:dyDescent="0.25">
      <c r="B9" s="70" t="s">
        <v>90</v>
      </c>
      <c r="D9" s="70"/>
      <c r="E9" s="111"/>
      <c r="F9" s="111"/>
      <c r="G9" s="270"/>
      <c r="H9" s="270"/>
      <c r="I9" s="311"/>
      <c r="J9" s="311"/>
      <c r="K9" s="270"/>
      <c r="L9" s="270"/>
      <c r="M9" s="270"/>
      <c r="N9" s="111"/>
      <c r="O9" s="111"/>
      <c r="P9" s="111"/>
      <c r="Q9" s="111"/>
    </row>
    <row r="10" spans="2:17" s="111" customFormat="1" ht="7.5" customHeight="1" x14ac:dyDescent="0.25">
      <c r="C10" s="19"/>
      <c r="D10" s="19"/>
      <c r="E10" s="19"/>
      <c r="F10" s="19"/>
      <c r="G10" s="19"/>
      <c r="H10" s="19"/>
      <c r="I10" s="19"/>
      <c r="J10" s="19"/>
      <c r="K10" s="19"/>
      <c r="L10" s="19"/>
      <c r="M10" s="19"/>
      <c r="N10" s="19"/>
      <c r="O10" s="19"/>
      <c r="P10" s="19"/>
      <c r="Q10" s="112"/>
    </row>
    <row r="11" spans="2:17" ht="16.5" customHeight="1" x14ac:dyDescent="0.25">
      <c r="C11" s="70"/>
      <c r="D11" s="70"/>
      <c r="E11" s="111"/>
      <c r="F11" s="111"/>
      <c r="G11" s="270"/>
      <c r="H11" s="270"/>
      <c r="I11" s="311"/>
      <c r="J11" s="311"/>
      <c r="K11" s="270"/>
      <c r="L11" s="270"/>
      <c r="M11" s="270"/>
      <c r="N11" s="111"/>
      <c r="O11" s="111"/>
      <c r="P11" s="111"/>
      <c r="Q11" s="111"/>
    </row>
    <row r="12" spans="2:17" s="111" customFormat="1" ht="7.5" customHeight="1" x14ac:dyDescent="0.25">
      <c r="C12" s="19"/>
      <c r="D12" s="19"/>
      <c r="E12" s="19"/>
      <c r="F12" s="19"/>
      <c r="G12" s="19"/>
      <c r="H12" s="19"/>
      <c r="I12" s="19"/>
      <c r="J12" s="19"/>
      <c r="K12" s="19"/>
      <c r="L12" s="19"/>
      <c r="M12" s="19"/>
      <c r="N12" s="19"/>
      <c r="O12" s="19"/>
      <c r="P12" s="19"/>
      <c r="Q12" s="112"/>
    </row>
    <row r="13" spans="2:17" ht="16.5" customHeight="1" x14ac:dyDescent="0.25">
      <c r="B13" s="178" t="s">
        <v>91</v>
      </c>
      <c r="D13" s="178"/>
      <c r="E13" s="102"/>
      <c r="F13" s="102"/>
      <c r="G13" s="270"/>
      <c r="H13" s="270"/>
      <c r="I13" s="270"/>
      <c r="J13" s="270"/>
      <c r="K13" s="270"/>
      <c r="L13" s="270"/>
      <c r="M13" s="270"/>
      <c r="N13" s="270"/>
      <c r="O13" s="270"/>
      <c r="P13" s="270"/>
      <c r="Q13" s="219"/>
    </row>
    <row r="14" spans="2:17" ht="16.5" customHeight="1" x14ac:dyDescent="0.25">
      <c r="C14" s="70"/>
      <c r="D14" s="70"/>
      <c r="E14" s="111"/>
      <c r="F14" s="111"/>
      <c r="G14" s="270"/>
      <c r="H14" s="270"/>
      <c r="I14" s="270"/>
      <c r="J14" s="270"/>
      <c r="K14" s="270"/>
      <c r="L14" s="270"/>
      <c r="M14" s="270"/>
      <c r="N14" s="270"/>
      <c r="O14" s="270"/>
      <c r="P14" s="270"/>
      <c r="Q14" s="19"/>
    </row>
    <row r="15" spans="2:17" s="111" customFormat="1" ht="7.5" customHeight="1" x14ac:dyDescent="0.25">
      <c r="C15" s="19"/>
      <c r="D15" s="19"/>
      <c r="E15" s="19"/>
      <c r="F15" s="19"/>
      <c r="G15" s="19"/>
      <c r="H15" s="19"/>
      <c r="I15" s="19"/>
      <c r="J15" s="19"/>
      <c r="K15" s="19"/>
      <c r="L15" s="19"/>
      <c r="M15" s="19"/>
      <c r="N15" s="19"/>
      <c r="O15" s="19"/>
      <c r="P15" s="19"/>
      <c r="Q15" s="112"/>
    </row>
    <row r="16" spans="2:17" ht="16.5" customHeight="1" x14ac:dyDescent="0.25">
      <c r="B16" s="178" t="s">
        <v>161</v>
      </c>
      <c r="D16" s="178"/>
      <c r="E16" s="23"/>
      <c r="F16" s="220" t="s">
        <v>162</v>
      </c>
      <c r="G16" s="93"/>
      <c r="H16" s="243" t="s">
        <v>163</v>
      </c>
      <c r="I16" s="73"/>
      <c r="L16" s="50"/>
      <c r="O16" s="51"/>
      <c r="P16" s="51"/>
      <c r="Q16" s="51"/>
    </row>
    <row r="17" spans="2:17" s="111" customFormat="1" ht="7.5" customHeight="1" x14ac:dyDescent="0.25">
      <c r="B17" s="19"/>
      <c r="D17" s="19"/>
      <c r="E17" s="19"/>
      <c r="F17" s="19"/>
      <c r="G17" s="19"/>
      <c r="H17" s="19"/>
      <c r="I17" s="19"/>
      <c r="J17" s="19"/>
      <c r="K17" s="19"/>
      <c r="L17" s="19"/>
      <c r="M17" s="19"/>
      <c r="N17" s="19"/>
      <c r="O17" s="19"/>
      <c r="P17" s="19"/>
      <c r="Q17" s="112"/>
    </row>
    <row r="18" spans="2:17" ht="16.5" customHeight="1" x14ac:dyDescent="0.25">
      <c r="B18" s="178" t="s">
        <v>154</v>
      </c>
      <c r="D18" s="178"/>
      <c r="E18" s="23"/>
      <c r="F18" s="23"/>
      <c r="G18" s="270"/>
      <c r="H18" s="270"/>
      <c r="I18" s="270"/>
      <c r="J18" s="270"/>
      <c r="K18" s="270"/>
      <c r="L18" s="270"/>
      <c r="M18" s="270"/>
      <c r="N18" s="270"/>
      <c r="O18" s="270"/>
      <c r="P18" s="270"/>
      <c r="Q18" s="19"/>
    </row>
    <row r="19" spans="2:17" ht="7.5" customHeight="1" x14ac:dyDescent="0.25">
      <c r="B19" s="23"/>
      <c r="D19" s="23"/>
      <c r="E19" s="23"/>
      <c r="F19" s="23"/>
      <c r="G19" s="23"/>
      <c r="H19" s="23"/>
      <c r="I19" s="23"/>
      <c r="J19" s="23"/>
      <c r="K19" s="23"/>
      <c r="L19" s="23"/>
      <c r="N19" s="51"/>
      <c r="O19" s="51"/>
      <c r="P19" s="51"/>
      <c r="Q19" s="51"/>
    </row>
    <row r="20" spans="2:17" ht="16.5" customHeight="1" x14ac:dyDescent="0.25">
      <c r="B20" s="178" t="s">
        <v>92</v>
      </c>
      <c r="D20" s="178"/>
      <c r="E20" s="23"/>
      <c r="F20" s="23"/>
      <c r="G20" s="23"/>
      <c r="H20" s="23"/>
      <c r="I20" s="23"/>
      <c r="J20" s="23"/>
      <c r="K20" s="23"/>
      <c r="L20" s="23"/>
      <c r="N20" s="270"/>
      <c r="O20" s="270"/>
      <c r="P20" s="270"/>
      <c r="Q20" s="19"/>
    </row>
    <row r="21" spans="2:17" ht="14.25" customHeight="1" x14ac:dyDescent="0.25">
      <c r="B21" s="23"/>
      <c r="D21" s="23"/>
      <c r="E21" s="23"/>
      <c r="F21" s="23"/>
      <c r="G21" s="23"/>
      <c r="H21" s="23"/>
      <c r="I21" s="23"/>
      <c r="J21" s="23"/>
      <c r="K21" s="23"/>
      <c r="L21" s="23"/>
      <c r="N21" s="51"/>
      <c r="O21" s="51"/>
      <c r="P21" s="23"/>
      <c r="Q21" s="19"/>
    </row>
    <row r="22" spans="2:17" ht="16.5" customHeight="1" x14ac:dyDescent="0.25">
      <c r="B22" s="209" t="s">
        <v>93</v>
      </c>
      <c r="D22" s="242" t="s">
        <v>151</v>
      </c>
      <c r="G22" s="23"/>
      <c r="H22" s="23"/>
      <c r="I22" s="23"/>
      <c r="J22" s="23"/>
      <c r="K22" s="23"/>
      <c r="L22" s="23"/>
      <c r="N22" s="51"/>
      <c r="O22" s="51"/>
      <c r="P22" s="23"/>
      <c r="Q22" s="51"/>
    </row>
    <row r="23" spans="2:17" ht="7.5" customHeight="1" x14ac:dyDescent="0.25">
      <c r="C23" s="23"/>
      <c r="D23" s="23"/>
      <c r="E23" s="23"/>
      <c r="F23" s="23"/>
      <c r="G23" s="23"/>
      <c r="H23" s="23"/>
      <c r="I23" s="23"/>
      <c r="J23" s="23"/>
      <c r="K23" s="23"/>
      <c r="L23" s="23"/>
      <c r="N23" s="51"/>
      <c r="O23" s="51"/>
      <c r="P23" s="23"/>
      <c r="Q23" s="51"/>
    </row>
    <row r="24" spans="2:17" ht="16.5" customHeight="1" x14ac:dyDescent="0.25">
      <c r="B24" s="209" t="s">
        <v>131</v>
      </c>
      <c r="C24" s="23" t="s">
        <v>141</v>
      </c>
      <c r="D24" s="23"/>
      <c r="E24" s="23"/>
      <c r="F24" s="93"/>
      <c r="G24" s="209" t="s">
        <v>133</v>
      </c>
      <c r="H24" s="23" t="s">
        <v>143</v>
      </c>
      <c r="J24" s="230">
        <f>IFERROR(F24/F25,0)</f>
        <v>0</v>
      </c>
      <c r="K24" s="23"/>
      <c r="L24" s="23"/>
      <c r="N24" s="51"/>
      <c r="O24" s="51"/>
      <c r="P24" s="51"/>
      <c r="Q24" s="51"/>
    </row>
    <row r="25" spans="2:17" ht="16.5" customHeight="1" x14ac:dyDescent="0.25">
      <c r="B25" s="209" t="s">
        <v>132</v>
      </c>
      <c r="C25" s="64" t="s">
        <v>142</v>
      </c>
      <c r="D25" s="85"/>
      <c r="E25" s="70"/>
      <c r="F25" s="93"/>
      <c r="G25" s="209" t="s">
        <v>134</v>
      </c>
      <c r="H25" s="23" t="s">
        <v>144</v>
      </c>
      <c r="I25" s="70"/>
      <c r="J25" s="23">
        <f>C42</f>
        <v>0</v>
      </c>
      <c r="K25" s="70"/>
      <c r="L25" s="70"/>
      <c r="M25" s="70"/>
      <c r="N25" s="70"/>
      <c r="O25" s="70"/>
      <c r="P25" s="70"/>
      <c r="Q25" s="70"/>
    </row>
    <row r="26" spans="2:17" ht="7.5" customHeight="1" x14ac:dyDescent="0.25">
      <c r="B26" s="221"/>
      <c r="C26" s="54"/>
      <c r="D26" s="54"/>
      <c r="E26" s="54"/>
      <c r="F26" s="54"/>
      <c r="G26" s="54"/>
      <c r="H26" s="54"/>
      <c r="I26" s="54"/>
      <c r="J26" s="54"/>
      <c r="K26" s="54"/>
      <c r="L26" s="54"/>
      <c r="M26" s="187"/>
      <c r="N26" s="55"/>
      <c r="O26" s="55"/>
      <c r="P26" s="54"/>
      <c r="Q26" s="55"/>
    </row>
    <row r="27" spans="2:17" ht="7.5" customHeight="1" x14ac:dyDescent="0.25">
      <c r="B27" s="209"/>
      <c r="C27" s="23"/>
      <c r="D27" s="23"/>
      <c r="E27" s="23"/>
      <c r="F27" s="23"/>
      <c r="G27" s="23"/>
      <c r="H27" s="23"/>
      <c r="I27" s="23"/>
      <c r="J27" s="23"/>
      <c r="K27" s="23"/>
      <c r="L27" s="23"/>
      <c r="N27" s="51"/>
      <c r="O27" s="51"/>
      <c r="P27" s="51"/>
      <c r="Q27" s="51"/>
    </row>
    <row r="28" spans="2:17" s="111" customFormat="1" ht="15.75" customHeight="1" x14ac:dyDescent="0.25">
      <c r="B28" s="21" t="s">
        <v>6</v>
      </c>
      <c r="E28" s="271"/>
      <c r="F28" s="271"/>
      <c r="H28" s="244" t="s">
        <v>164</v>
      </c>
      <c r="I28" s="105"/>
      <c r="K28" s="94" t="s">
        <v>1</v>
      </c>
      <c r="M28" s="273">
        <v>20</v>
      </c>
      <c r="N28" s="273"/>
      <c r="O28" s="95" t="s">
        <v>36</v>
      </c>
      <c r="P28" s="86" t="s">
        <v>155</v>
      </c>
    </row>
    <row r="29" spans="2:17" s="111" customFormat="1" ht="7.5" customHeight="1" x14ac:dyDescent="0.25">
      <c r="B29" s="222"/>
      <c r="E29" s="95"/>
      <c r="F29" s="95"/>
    </row>
    <row r="30" spans="2:17" s="111" customFormat="1" ht="15.75" customHeight="1" x14ac:dyDescent="0.25">
      <c r="B30" s="97" t="s">
        <v>11</v>
      </c>
      <c r="E30" s="271"/>
      <c r="F30" s="271"/>
      <c r="J30" s="97"/>
      <c r="N30" s="95"/>
      <c r="O30" s="95"/>
    </row>
    <row r="31" spans="2:17" s="111" customFormat="1" ht="9" customHeight="1" x14ac:dyDescent="0.25">
      <c r="B31" s="222"/>
      <c r="F31" s="102"/>
      <c r="N31" s="98"/>
      <c r="O31" s="98"/>
      <c r="P31" s="98"/>
      <c r="Q31" s="98"/>
    </row>
    <row r="32" spans="2:17" ht="15.75" customHeight="1" x14ac:dyDescent="0.25">
      <c r="B32" s="52" t="s">
        <v>89</v>
      </c>
      <c r="E32" s="272"/>
      <c r="F32" s="272"/>
      <c r="G32" s="111"/>
      <c r="H32" s="179" t="s">
        <v>94</v>
      </c>
      <c r="I32" s="274"/>
      <c r="J32" s="274"/>
      <c r="K32" s="179" t="s">
        <v>95</v>
      </c>
      <c r="M32" s="274"/>
      <c r="N32" s="274"/>
      <c r="O32" s="64" t="s">
        <v>165</v>
      </c>
      <c r="Q32" s="151"/>
    </row>
    <row r="33" spans="2:17" s="111" customFormat="1" ht="9" customHeight="1" x14ac:dyDescent="0.25">
      <c r="B33" s="222"/>
      <c r="F33" s="102"/>
      <c r="N33" s="98"/>
      <c r="O33" s="98"/>
      <c r="P33" s="98"/>
      <c r="Q33" s="98"/>
    </row>
    <row r="34" spans="2:17" ht="15.75" customHeight="1" x14ac:dyDescent="0.25">
      <c r="B34" s="179" t="s">
        <v>156</v>
      </c>
      <c r="D34" s="179"/>
      <c r="E34" s="179"/>
      <c r="F34" s="179"/>
      <c r="G34" s="179"/>
      <c r="H34" s="19" t="s">
        <v>42</v>
      </c>
      <c r="I34" s="273"/>
      <c r="J34" s="273"/>
      <c r="K34" s="19" t="s">
        <v>43</v>
      </c>
      <c r="M34" s="273"/>
      <c r="N34" s="273"/>
      <c r="O34" s="179" t="s">
        <v>5</v>
      </c>
      <c r="P34" s="225">
        <f>(I34+M34)/2</f>
        <v>0</v>
      </c>
      <c r="Q34" s="111"/>
    </row>
    <row r="35" spans="2:17" s="111" customFormat="1" ht="7.5" customHeight="1" x14ac:dyDescent="0.25">
      <c r="B35" s="223"/>
      <c r="C35" s="106"/>
      <c r="D35" s="106"/>
      <c r="E35" s="106"/>
      <c r="F35" s="106"/>
      <c r="G35" s="106"/>
      <c r="H35" s="107"/>
      <c r="I35" s="107"/>
      <c r="J35" s="107"/>
      <c r="K35" s="107"/>
      <c r="L35" s="107"/>
      <c r="M35" s="117"/>
      <c r="N35" s="108"/>
      <c r="O35" s="108"/>
      <c r="P35" s="108"/>
      <c r="Q35" s="108"/>
    </row>
    <row r="36" spans="2:17" s="111" customFormat="1" ht="8.25" customHeight="1" x14ac:dyDescent="0.25">
      <c r="B36" s="222"/>
      <c r="C36" s="102"/>
      <c r="D36" s="102"/>
      <c r="E36" s="102"/>
      <c r="F36" s="102"/>
      <c r="G36" s="102"/>
      <c r="H36" s="102"/>
      <c r="I36" s="102"/>
      <c r="J36" s="102"/>
      <c r="K36" s="102"/>
      <c r="L36" s="102"/>
      <c r="N36" s="98"/>
      <c r="O36" s="98"/>
      <c r="P36" s="98"/>
      <c r="Q36" s="98"/>
    </row>
    <row r="37" spans="2:17" s="111" customFormat="1" ht="16.5" customHeight="1" x14ac:dyDescent="0.25">
      <c r="B37" s="21" t="s">
        <v>114</v>
      </c>
      <c r="D37" s="21"/>
      <c r="E37" s="109"/>
      <c r="F37" s="109"/>
      <c r="G37" s="109"/>
      <c r="H37" s="110"/>
      <c r="I37" s="110"/>
      <c r="J37" s="110"/>
      <c r="K37" s="95"/>
      <c r="L37" s="95"/>
      <c r="N37" s="94"/>
      <c r="O37" s="94"/>
      <c r="P37" s="94"/>
      <c r="Q37" s="98"/>
    </row>
    <row r="38" spans="2:17" s="111" customFormat="1" ht="7.5" customHeight="1" x14ac:dyDescent="0.25">
      <c r="B38" s="222"/>
      <c r="C38" s="21"/>
      <c r="D38" s="21"/>
      <c r="E38" s="109"/>
      <c r="F38" s="109"/>
      <c r="G38" s="109"/>
      <c r="H38" s="110"/>
      <c r="I38" s="110"/>
      <c r="J38" s="110"/>
      <c r="K38" s="95"/>
      <c r="L38" s="95"/>
      <c r="N38" s="94"/>
      <c r="O38" s="94"/>
      <c r="P38" s="94"/>
      <c r="Q38" s="98"/>
    </row>
    <row r="39" spans="2:17" s="111" customFormat="1" ht="16.5" customHeight="1" x14ac:dyDescent="0.25">
      <c r="B39" s="222" t="s">
        <v>135</v>
      </c>
      <c r="C39" s="50" t="s">
        <v>145</v>
      </c>
      <c r="D39" s="21"/>
      <c r="E39" s="109"/>
      <c r="F39" s="125" t="s">
        <v>153</v>
      </c>
      <c r="G39" s="109"/>
      <c r="H39" s="110"/>
      <c r="I39" s="110"/>
      <c r="J39" s="110"/>
      <c r="K39" s="95"/>
      <c r="L39" s="95"/>
      <c r="N39" s="94"/>
      <c r="O39" s="94"/>
      <c r="P39" s="94"/>
      <c r="Q39" s="98"/>
    </row>
    <row r="40" spans="2:17" s="111" customFormat="1" ht="7.5" customHeight="1" x14ac:dyDescent="0.25">
      <c r="B40" s="222"/>
      <c r="C40" s="21"/>
      <c r="D40" s="21"/>
      <c r="E40" s="109"/>
      <c r="F40" s="109"/>
      <c r="G40" s="109"/>
      <c r="H40" s="110"/>
      <c r="I40" s="110"/>
      <c r="J40" s="110"/>
      <c r="K40" s="95"/>
      <c r="L40" s="95"/>
      <c r="N40" s="94"/>
      <c r="O40" s="94"/>
      <c r="P40" s="94"/>
      <c r="Q40" s="98"/>
    </row>
    <row r="41" spans="2:17" s="190" customFormat="1" ht="16.5" customHeight="1" x14ac:dyDescent="0.25">
      <c r="B41" s="210"/>
      <c r="C41" s="122" t="s">
        <v>115</v>
      </c>
      <c r="D41" s="199" t="s">
        <v>28</v>
      </c>
      <c r="E41" s="266" t="s">
        <v>116</v>
      </c>
      <c r="F41" s="267"/>
      <c r="G41" s="200" t="s">
        <v>117</v>
      </c>
      <c r="H41" s="199" t="s">
        <v>118</v>
      </c>
      <c r="I41" s="199" t="s">
        <v>119</v>
      </c>
      <c r="J41" s="199" t="s">
        <v>120</v>
      </c>
      <c r="K41" s="191"/>
      <c r="L41" s="191"/>
      <c r="N41" s="191"/>
      <c r="O41" s="191"/>
      <c r="P41" s="191"/>
      <c r="Q41" s="51"/>
    </row>
    <row r="42" spans="2:17" s="194" customFormat="1" ht="16.5" customHeight="1" x14ac:dyDescent="0.25">
      <c r="B42" s="224"/>
      <c r="C42" s="227"/>
      <c r="D42" s="211"/>
      <c r="E42" s="268">
        <f>E30</f>
        <v>0</v>
      </c>
      <c r="F42" s="269"/>
      <c r="G42" s="212"/>
      <c r="H42" s="226"/>
      <c r="I42" s="213"/>
      <c r="J42" s="214">
        <f>(C42*E30)+H42</f>
        <v>0</v>
      </c>
      <c r="K42" s="99"/>
      <c r="L42" s="99"/>
      <c r="N42" s="99"/>
      <c r="O42" s="99"/>
      <c r="P42" s="99"/>
      <c r="Q42" s="98"/>
    </row>
    <row r="43" spans="2:17" s="111" customFormat="1" ht="13.5" customHeight="1" x14ac:dyDescent="0.25">
      <c r="B43" s="222"/>
      <c r="C43" s="191"/>
      <c r="D43" s="191"/>
      <c r="E43" s="191"/>
      <c r="F43" s="191"/>
      <c r="G43" s="191"/>
      <c r="H43" s="191"/>
      <c r="I43" s="191"/>
      <c r="J43" s="191"/>
      <c r="K43" s="191"/>
      <c r="L43" s="191"/>
      <c r="M43" s="191"/>
      <c r="N43" s="191"/>
      <c r="O43" s="191"/>
      <c r="P43" s="191"/>
      <c r="Q43" s="98"/>
    </row>
    <row r="44" spans="2:17" s="111" customFormat="1" ht="16.5" customHeight="1" x14ac:dyDescent="0.25">
      <c r="B44" s="222" t="s">
        <v>136</v>
      </c>
      <c r="C44" s="50" t="s">
        <v>146</v>
      </c>
      <c r="D44" s="21"/>
      <c r="E44" s="109"/>
      <c r="F44" s="125" t="s">
        <v>152</v>
      </c>
      <c r="G44" s="191"/>
      <c r="H44" s="191"/>
      <c r="I44" s="191"/>
      <c r="J44" s="191"/>
      <c r="K44" s="191"/>
      <c r="L44" s="191"/>
      <c r="M44" s="191"/>
      <c r="N44" s="191"/>
      <c r="O44" s="191"/>
      <c r="P44" s="191"/>
      <c r="Q44" s="98"/>
    </row>
    <row r="45" spans="2:17" s="111" customFormat="1" ht="7.5" customHeight="1" x14ac:dyDescent="0.25">
      <c r="B45" s="222"/>
      <c r="C45" s="21"/>
      <c r="D45" s="21"/>
      <c r="E45" s="109"/>
      <c r="F45" s="109"/>
      <c r="G45" s="109"/>
      <c r="H45" s="110"/>
      <c r="I45" s="110"/>
      <c r="J45" s="110"/>
      <c r="K45" s="95"/>
      <c r="L45" s="95"/>
      <c r="N45" s="94"/>
      <c r="O45" s="94"/>
      <c r="P45" s="94"/>
      <c r="Q45" s="98"/>
    </row>
    <row r="46" spans="2:17" s="111" customFormat="1" ht="16.5" customHeight="1" x14ac:dyDescent="0.25">
      <c r="B46" s="222"/>
      <c r="C46" s="122" t="s">
        <v>115</v>
      </c>
      <c r="D46" s="199" t="s">
        <v>28</v>
      </c>
      <c r="E46" s="266" t="s">
        <v>116</v>
      </c>
      <c r="F46" s="267"/>
      <c r="G46" s="200" t="s">
        <v>117</v>
      </c>
      <c r="H46" s="199" t="s">
        <v>118</v>
      </c>
      <c r="I46" s="199" t="s">
        <v>119</v>
      </c>
      <c r="J46" s="199" t="s">
        <v>120</v>
      </c>
      <c r="K46" s="95"/>
      <c r="L46" s="247" t="s">
        <v>7</v>
      </c>
      <c r="N46" s="94"/>
      <c r="O46" s="94"/>
      <c r="P46" s="94"/>
      <c r="Q46" s="98"/>
    </row>
    <row r="47" spans="2:17" s="111" customFormat="1" ht="16.5" customHeight="1" x14ac:dyDescent="0.25">
      <c r="B47" s="222"/>
      <c r="C47" s="227"/>
      <c r="D47" s="211"/>
      <c r="E47" s="268">
        <f>E30</f>
        <v>0</v>
      </c>
      <c r="F47" s="269"/>
      <c r="G47" s="212"/>
      <c r="H47" s="226"/>
      <c r="I47" s="213"/>
      <c r="J47" s="214">
        <f>(C47*E30)+H47</f>
        <v>0</v>
      </c>
      <c r="K47" s="95"/>
      <c r="L47" s="247" t="s">
        <v>166</v>
      </c>
      <c r="N47" s="94"/>
      <c r="O47" s="94"/>
      <c r="P47" s="248">
        <f>(C42+1)/100</f>
        <v>0.01</v>
      </c>
      <c r="Q47" s="215">
        <f>ABS(J47-J42)</f>
        <v>0</v>
      </c>
    </row>
    <row r="48" spans="2:17" s="111" customFormat="1" ht="15.75" customHeight="1" x14ac:dyDescent="0.25">
      <c r="B48" s="222"/>
      <c r="C48" s="51"/>
      <c r="D48" s="189"/>
      <c r="E48" s="190"/>
      <c r="F48" s="190"/>
      <c r="G48" s="190"/>
      <c r="H48" s="189"/>
      <c r="I48" s="189"/>
      <c r="J48" s="189"/>
      <c r="K48" s="95"/>
      <c r="N48" s="94"/>
      <c r="O48" s="94"/>
      <c r="P48" s="94"/>
    </row>
    <row r="49" spans="2:17" s="111" customFormat="1" ht="16.5" customHeight="1" x14ac:dyDescent="0.25">
      <c r="B49" s="222" t="s">
        <v>137</v>
      </c>
      <c r="C49" s="50" t="s">
        <v>147</v>
      </c>
      <c r="D49" s="189"/>
      <c r="E49" s="190"/>
      <c r="F49" s="190"/>
      <c r="G49" s="190"/>
      <c r="H49" s="189"/>
      <c r="I49" s="189"/>
      <c r="J49" s="228">
        <f>IF(Q47="große Messdifferenz!",,(J42+J47)/2)</f>
        <v>0</v>
      </c>
      <c r="K49" s="95"/>
      <c r="N49" s="94"/>
      <c r="O49" s="94"/>
      <c r="P49" s="94"/>
    </row>
    <row r="50" spans="2:17" s="111" customFormat="1" ht="9" customHeight="1" x14ac:dyDescent="0.25">
      <c r="B50" s="222"/>
      <c r="C50" s="97"/>
      <c r="D50" s="97"/>
      <c r="E50" s="97"/>
      <c r="F50" s="97"/>
      <c r="G50" s="97"/>
      <c r="H50" s="97"/>
      <c r="I50" s="97"/>
      <c r="J50" s="97"/>
      <c r="K50" s="101"/>
      <c r="L50" s="101"/>
      <c r="N50" s="100"/>
      <c r="O50" s="100"/>
      <c r="Q50" s="98"/>
    </row>
    <row r="51" spans="2:17" s="111" customFormat="1" ht="15.75" x14ac:dyDescent="0.25">
      <c r="B51" s="222" t="s">
        <v>138</v>
      </c>
      <c r="C51" s="50" t="s">
        <v>148</v>
      </c>
      <c r="D51" s="56"/>
      <c r="E51" s="95"/>
      <c r="F51" s="95"/>
      <c r="G51" s="246" t="s">
        <v>121</v>
      </c>
      <c r="Q51" s="98"/>
    </row>
    <row r="52" spans="2:17" s="111" customFormat="1" ht="9" customHeight="1" x14ac:dyDescent="0.25">
      <c r="B52" s="222"/>
      <c r="D52" s="95"/>
      <c r="E52" s="95"/>
      <c r="F52" s="95"/>
      <c r="G52" s="95"/>
      <c r="H52" s="95"/>
      <c r="J52" s="202"/>
      <c r="N52" s="203"/>
      <c r="O52" s="203"/>
      <c r="P52" s="203"/>
      <c r="Q52" s="98"/>
    </row>
    <row r="53" spans="2:17" s="111" customFormat="1" ht="15.75" x14ac:dyDescent="0.25">
      <c r="B53" s="222"/>
      <c r="C53" s="179" t="s">
        <v>122</v>
      </c>
      <c r="D53" s="204"/>
      <c r="E53" s="179"/>
      <c r="F53" s="179"/>
      <c r="G53" s="191" t="s">
        <v>119</v>
      </c>
      <c r="H53" s="245">
        <f>1+(0.0000116*(P34-M28))</f>
        <v>0.99976799999999999</v>
      </c>
      <c r="I53" s="19"/>
      <c r="J53" s="180" t="s">
        <v>160</v>
      </c>
      <c r="N53" s="203"/>
      <c r="O53" s="203"/>
      <c r="P53" s="203"/>
      <c r="Q53" s="98"/>
    </row>
    <row r="54" spans="2:17" s="111" customFormat="1" ht="6" customHeight="1" x14ac:dyDescent="0.25">
      <c r="B54" s="222"/>
      <c r="C54" s="180"/>
      <c r="D54" s="204"/>
      <c r="E54" s="179"/>
      <c r="F54" s="179"/>
      <c r="H54" s="205"/>
      <c r="I54" s="19"/>
      <c r="J54" s="202"/>
      <c r="N54" s="203"/>
      <c r="O54" s="203"/>
      <c r="P54" s="203"/>
      <c r="Q54" s="98"/>
    </row>
    <row r="55" spans="2:17" s="111" customFormat="1" ht="15.75" x14ac:dyDescent="0.25">
      <c r="B55" s="222"/>
      <c r="E55" s="95"/>
      <c r="H55" s="193" t="s">
        <v>123</v>
      </c>
      <c r="J55" s="246" t="s">
        <v>157</v>
      </c>
      <c r="N55" s="203"/>
      <c r="O55" s="203"/>
      <c r="P55" s="203"/>
      <c r="Q55" s="98"/>
    </row>
    <row r="56" spans="2:17" s="111" customFormat="1" ht="9" customHeight="1" x14ac:dyDescent="0.25">
      <c r="B56" s="222"/>
      <c r="D56" s="179"/>
      <c r="E56" s="95"/>
      <c r="F56" s="95"/>
      <c r="G56" s="95"/>
      <c r="H56" s="95"/>
      <c r="J56" s="202"/>
      <c r="N56" s="203"/>
      <c r="O56" s="203"/>
      <c r="P56" s="203"/>
      <c r="Q56" s="98"/>
    </row>
    <row r="57" spans="2:17" s="111" customFormat="1" ht="15.75" x14ac:dyDescent="0.25">
      <c r="B57" s="222" t="s">
        <v>139</v>
      </c>
      <c r="C57" s="50" t="s">
        <v>149</v>
      </c>
      <c r="D57" s="179"/>
      <c r="E57" s="95"/>
      <c r="F57" s="95"/>
      <c r="G57" s="95"/>
      <c r="H57" s="95"/>
      <c r="J57" s="202"/>
      <c r="N57" s="203"/>
      <c r="O57" s="203"/>
      <c r="P57" s="203"/>
      <c r="Q57" s="98"/>
    </row>
    <row r="58" spans="2:17" s="111" customFormat="1" ht="7.5" customHeight="1" x14ac:dyDescent="0.25">
      <c r="B58" s="222"/>
      <c r="C58" s="50"/>
      <c r="D58" s="179"/>
      <c r="E58" s="95"/>
      <c r="F58" s="95"/>
      <c r="G58" s="95"/>
      <c r="H58" s="95"/>
      <c r="J58" s="202"/>
      <c r="N58" s="203"/>
      <c r="O58" s="203"/>
      <c r="P58" s="203"/>
      <c r="Q58" s="98"/>
    </row>
    <row r="59" spans="2:17" s="111" customFormat="1" ht="15.75" x14ac:dyDescent="0.25">
      <c r="B59" s="222"/>
      <c r="C59" s="216" t="s">
        <v>124</v>
      </c>
      <c r="D59" s="199" t="s">
        <v>28</v>
      </c>
      <c r="E59" s="266" t="s">
        <v>125</v>
      </c>
      <c r="F59" s="267"/>
      <c r="G59" s="200" t="s">
        <v>117</v>
      </c>
      <c r="H59" s="218" t="s">
        <v>158</v>
      </c>
      <c r="I59" s="200" t="s">
        <v>119</v>
      </c>
      <c r="J59" s="282" t="s">
        <v>126</v>
      </c>
      <c r="K59" s="283"/>
      <c r="N59" s="203"/>
      <c r="O59" s="203"/>
      <c r="P59" s="203"/>
      <c r="Q59" s="98"/>
    </row>
    <row r="60" spans="2:17" s="111" customFormat="1" ht="15.75" x14ac:dyDescent="0.25">
      <c r="B60" s="222"/>
      <c r="C60" s="217">
        <f>H53</f>
        <v>0.99976799999999999</v>
      </c>
      <c r="D60" s="199"/>
      <c r="E60" s="280">
        <f>J49</f>
        <v>0</v>
      </c>
      <c r="F60" s="281"/>
      <c r="G60" s="200"/>
      <c r="H60" s="229">
        <f>J60-J49</f>
        <v>0</v>
      </c>
      <c r="I60" s="200"/>
      <c r="J60" s="277">
        <f>C60*E60</f>
        <v>0</v>
      </c>
      <c r="K60" s="278"/>
      <c r="L60" s="206">
        <f>IF(J67&lt;&gt;0,"calibration course unrounded",)</f>
        <v>0</v>
      </c>
      <c r="O60" s="203"/>
      <c r="P60" s="203"/>
      <c r="Q60" s="98"/>
    </row>
    <row r="61" spans="2:17" s="111" customFormat="1" ht="7.5" customHeight="1" x14ac:dyDescent="0.25">
      <c r="B61" s="222"/>
      <c r="D61" s="179"/>
      <c r="E61" s="95"/>
      <c r="F61" s="95"/>
      <c r="G61" s="95"/>
      <c r="H61" s="95"/>
      <c r="J61" s="202"/>
      <c r="N61" s="203"/>
      <c r="O61" s="203"/>
      <c r="P61" s="203"/>
      <c r="Q61" s="98"/>
    </row>
    <row r="62" spans="2:17" s="111" customFormat="1" ht="16.5" customHeight="1" x14ac:dyDescent="0.25">
      <c r="B62" s="222" t="s">
        <v>140</v>
      </c>
      <c r="C62" s="50" t="s">
        <v>150</v>
      </c>
      <c r="D62" s="207"/>
      <c r="E62" s="207"/>
      <c r="F62" s="207"/>
      <c r="G62" s="207"/>
      <c r="H62" s="207"/>
      <c r="I62" s="207"/>
      <c r="N62" s="208"/>
      <c r="O62" s="208"/>
      <c r="P62" s="202"/>
      <c r="Q62" s="98"/>
    </row>
    <row r="63" spans="2:17" s="111" customFormat="1" ht="31.5" customHeight="1" x14ac:dyDescent="0.25">
      <c r="B63" s="222"/>
      <c r="C63" s="279" t="s">
        <v>127</v>
      </c>
      <c r="D63" s="279"/>
      <c r="E63" s="279"/>
      <c r="F63" s="279"/>
      <c r="G63" s="279"/>
      <c r="H63" s="279"/>
      <c r="I63" s="279"/>
      <c r="J63" s="279"/>
      <c r="K63" s="279"/>
      <c r="L63" s="279"/>
      <c r="M63" s="279"/>
      <c r="N63" s="279"/>
      <c r="O63" s="279"/>
      <c r="P63" s="279"/>
      <c r="Q63" s="279"/>
    </row>
    <row r="64" spans="2:17" s="111" customFormat="1" ht="7.5" customHeight="1" x14ac:dyDescent="0.25">
      <c r="C64" s="102"/>
      <c r="D64" s="102"/>
      <c r="E64" s="102"/>
      <c r="F64" s="102"/>
      <c r="G64" s="102"/>
      <c r="H64" s="102"/>
      <c r="I64" s="102"/>
      <c r="J64" s="102"/>
      <c r="N64" s="98"/>
      <c r="O64" s="98"/>
      <c r="P64" s="98"/>
      <c r="Q64" s="98"/>
    </row>
    <row r="65" spans="2:17" s="111" customFormat="1" ht="16.5" customHeight="1" x14ac:dyDescent="0.25">
      <c r="C65" s="192" t="s">
        <v>9</v>
      </c>
      <c r="D65" s="192"/>
      <c r="E65" s="192"/>
      <c r="F65" s="192"/>
      <c r="G65" s="192"/>
      <c r="J65" s="275"/>
      <c r="K65" s="276"/>
      <c r="P65" s="193"/>
      <c r="Q65" s="194"/>
    </row>
    <row r="66" spans="2:17" s="111" customFormat="1" ht="8.25" customHeight="1" x14ac:dyDescent="0.25">
      <c r="C66" s="195"/>
      <c r="D66" s="195"/>
      <c r="E66" s="195"/>
      <c r="F66" s="195"/>
      <c r="G66" s="195"/>
      <c r="I66" s="195"/>
      <c r="J66" s="196"/>
      <c r="N66" s="196"/>
      <c r="O66" s="196"/>
      <c r="P66" s="194"/>
      <c r="Q66" s="194"/>
    </row>
    <row r="67" spans="2:17" s="111" customFormat="1" ht="16.5" customHeight="1" x14ac:dyDescent="0.25">
      <c r="C67" s="195" t="s">
        <v>12</v>
      </c>
      <c r="D67" s="195"/>
      <c r="E67" s="197"/>
      <c r="F67" s="197"/>
      <c r="G67" s="197"/>
      <c r="J67" s="277">
        <f>IF(J65&lt;&gt;0,J60+J65,)</f>
        <v>0</v>
      </c>
      <c r="K67" s="278"/>
      <c r="L67" s="201" t="str">
        <f>IF(J65&lt;&gt;0,,"optionally")</f>
        <v>optionally</v>
      </c>
      <c r="O67" s="198"/>
      <c r="Q67" s="194"/>
    </row>
    <row r="68" spans="2:17" ht="17.25" customHeight="1" x14ac:dyDescent="0.25">
      <c r="B68" s="187"/>
      <c r="C68" s="53"/>
      <c r="D68" s="53"/>
      <c r="E68" s="53"/>
      <c r="F68" s="53"/>
      <c r="G68" s="53"/>
      <c r="H68" s="54"/>
      <c r="I68" s="54"/>
      <c r="J68" s="54"/>
      <c r="K68" s="54"/>
      <c r="L68" s="54"/>
      <c r="M68" s="187"/>
      <c r="N68" s="55"/>
      <c r="O68" s="55"/>
      <c r="P68" s="55"/>
      <c r="Q68" s="55"/>
    </row>
    <row r="69" spans="2:17" ht="6" customHeight="1" x14ac:dyDescent="0.25">
      <c r="C69" s="52"/>
      <c r="D69" s="52"/>
      <c r="E69" s="52"/>
      <c r="F69" s="52"/>
      <c r="G69" s="52"/>
      <c r="H69" s="23"/>
      <c r="I69" s="23"/>
      <c r="J69" s="23"/>
      <c r="K69" s="23"/>
      <c r="L69" s="23"/>
      <c r="N69" s="51"/>
      <c r="O69" s="51"/>
      <c r="P69" s="51"/>
      <c r="Q69" s="51"/>
    </row>
    <row r="70" spans="2:17" ht="33" customHeight="1" x14ac:dyDescent="0.25">
      <c r="C70" s="279" t="s">
        <v>159</v>
      </c>
      <c r="D70" s="279"/>
      <c r="E70" s="279"/>
      <c r="F70" s="279"/>
      <c r="G70" s="279"/>
      <c r="H70" s="279"/>
      <c r="I70" s="279"/>
      <c r="J70" s="279"/>
      <c r="K70" s="279"/>
      <c r="L70" s="279"/>
      <c r="M70" s="279"/>
      <c r="N70" s="279"/>
      <c r="O70" s="279"/>
      <c r="P70" s="279"/>
      <c r="Q70" s="279"/>
    </row>
    <row r="71" spans="2:17" ht="14.25" customHeight="1" x14ac:dyDescent="0.25">
      <c r="C71" s="23"/>
      <c r="D71" s="177"/>
      <c r="E71" s="23"/>
      <c r="F71" s="23"/>
      <c r="G71" s="23"/>
      <c r="H71" s="23"/>
      <c r="I71" s="23"/>
      <c r="J71" s="23"/>
      <c r="K71" s="23"/>
      <c r="L71" s="23"/>
      <c r="N71" s="51"/>
      <c r="O71" s="51"/>
      <c r="P71" s="51"/>
      <c r="Q71" s="51"/>
    </row>
    <row r="72" spans="2:17" ht="13.5" customHeight="1" x14ac:dyDescent="0.25">
      <c r="C72" s="23"/>
      <c r="D72" s="178"/>
      <c r="E72" s="178"/>
      <c r="F72" s="178"/>
      <c r="G72" s="178"/>
      <c r="H72" s="23"/>
      <c r="I72" s="23"/>
      <c r="J72" s="23"/>
      <c r="K72" s="23"/>
      <c r="L72" s="23"/>
      <c r="N72" s="51"/>
      <c r="O72" s="51"/>
      <c r="P72" s="51"/>
      <c r="Q72" s="51"/>
    </row>
    <row r="73" spans="2:17" ht="14.25" customHeight="1" x14ac:dyDescent="0.25">
      <c r="D73" s="23"/>
      <c r="E73" s="23"/>
      <c r="F73" s="23"/>
      <c r="G73" s="23"/>
      <c r="H73" s="23"/>
      <c r="I73" s="23"/>
      <c r="J73" s="23"/>
      <c r="K73" s="23"/>
      <c r="L73" s="23"/>
      <c r="N73" s="51"/>
      <c r="O73" s="51"/>
      <c r="P73" s="51"/>
      <c r="Q73" s="51"/>
    </row>
    <row r="74" spans="2:17" ht="14.25" customHeight="1" x14ac:dyDescent="0.25">
      <c r="D74" s="23"/>
      <c r="E74" s="23"/>
      <c r="F74" s="23"/>
      <c r="G74" s="23"/>
      <c r="H74" s="23"/>
      <c r="I74" s="23"/>
      <c r="J74" s="23"/>
      <c r="K74" s="23"/>
      <c r="L74" s="23"/>
      <c r="N74" s="51"/>
      <c r="O74" s="51"/>
      <c r="P74" s="51"/>
      <c r="Q74" s="51"/>
    </row>
    <row r="75" spans="2:17" ht="14.25" customHeight="1" x14ac:dyDescent="0.25">
      <c r="D75" s="23"/>
      <c r="E75" s="23"/>
      <c r="F75" s="23"/>
      <c r="G75" s="23"/>
      <c r="H75" s="23"/>
      <c r="I75" s="23"/>
      <c r="J75" s="23"/>
      <c r="K75" s="23"/>
      <c r="L75" s="23"/>
      <c r="N75" s="51"/>
      <c r="O75" s="51"/>
      <c r="P75" s="51"/>
      <c r="Q75" s="51"/>
    </row>
    <row r="76" spans="2:17" ht="14.25" customHeight="1" x14ac:dyDescent="0.25">
      <c r="C76" s="23"/>
      <c r="D76" s="23"/>
      <c r="E76" s="23"/>
      <c r="F76" s="23"/>
      <c r="G76" s="23"/>
      <c r="H76" s="23"/>
      <c r="I76" s="23"/>
      <c r="J76" s="23"/>
      <c r="K76" s="23"/>
      <c r="L76" s="23"/>
      <c r="N76" s="51"/>
      <c r="O76" s="51"/>
      <c r="P76" s="51"/>
      <c r="Q76" s="51"/>
    </row>
    <row r="77" spans="2:17" s="111" customFormat="1" ht="24" customHeight="1" x14ac:dyDescent="0.25">
      <c r="E77" s="95"/>
      <c r="F77" s="95"/>
      <c r="G77" s="95"/>
      <c r="N77" s="98"/>
      <c r="O77" s="98"/>
    </row>
    <row r="78" spans="2:17" ht="14.25" customHeight="1" x14ac:dyDescent="0.25">
      <c r="C78" s="23"/>
      <c r="D78" s="23"/>
      <c r="E78" s="23"/>
      <c r="F78" s="23"/>
      <c r="G78" s="23"/>
      <c r="H78" s="23"/>
      <c r="I78" s="23"/>
      <c r="J78" s="23"/>
      <c r="K78" s="23"/>
      <c r="L78" s="23"/>
      <c r="N78" s="51"/>
      <c r="O78" s="51"/>
      <c r="P78" s="51"/>
      <c r="Q78" s="51"/>
    </row>
    <row r="79" spans="2:17" ht="14.25" customHeight="1" x14ac:dyDescent="0.25">
      <c r="C79" s="23"/>
      <c r="D79" s="23"/>
      <c r="E79" s="23"/>
      <c r="F79" s="23"/>
      <c r="G79" s="23"/>
      <c r="H79" s="23"/>
      <c r="I79" s="23"/>
      <c r="J79" s="23"/>
      <c r="K79" s="23"/>
      <c r="L79" s="23"/>
      <c r="N79" s="51"/>
      <c r="O79" s="51"/>
      <c r="P79" s="51"/>
      <c r="Q79" s="51"/>
    </row>
    <row r="80" spans="2:17" ht="14.25" customHeight="1" x14ac:dyDescent="0.25">
      <c r="C80" s="23"/>
      <c r="D80" s="23"/>
      <c r="E80" s="23"/>
      <c r="F80" s="23"/>
      <c r="G80" s="23"/>
      <c r="H80" s="23"/>
      <c r="I80" s="23"/>
      <c r="J80" s="23"/>
      <c r="K80" s="23"/>
      <c r="L80" s="23"/>
      <c r="N80" s="51"/>
      <c r="O80" s="51"/>
      <c r="P80" s="51"/>
      <c r="Q80" s="51"/>
    </row>
    <row r="81" spans="3:17" ht="14.25" customHeight="1" x14ac:dyDescent="0.25">
      <c r="C81" s="23"/>
      <c r="D81" s="23"/>
      <c r="E81" s="23"/>
      <c r="F81" s="23"/>
      <c r="G81" s="23"/>
      <c r="H81" s="23"/>
      <c r="I81" s="23"/>
      <c r="J81" s="23"/>
      <c r="K81" s="23"/>
      <c r="L81" s="23"/>
      <c r="N81" s="51"/>
      <c r="O81" s="51"/>
      <c r="P81" s="23"/>
      <c r="Q81" s="51"/>
    </row>
    <row r="82" spans="3:17" ht="14.25" customHeight="1" x14ac:dyDescent="0.25">
      <c r="C82" s="23"/>
      <c r="D82" s="23"/>
      <c r="E82" s="23"/>
      <c r="F82" s="23"/>
      <c r="G82" s="23"/>
      <c r="H82" s="23"/>
      <c r="I82" s="23"/>
      <c r="J82" s="23"/>
      <c r="K82" s="23"/>
      <c r="L82" s="23"/>
      <c r="N82" s="51"/>
      <c r="O82" s="51"/>
      <c r="P82" s="51"/>
      <c r="Q82" s="51"/>
    </row>
    <row r="83" spans="3:17" ht="14.25" customHeight="1" x14ac:dyDescent="0.25">
      <c r="C83" s="23"/>
      <c r="D83" s="23"/>
      <c r="E83" s="23"/>
      <c r="F83" s="23"/>
      <c r="G83" s="23"/>
      <c r="H83" s="23"/>
      <c r="I83" s="23"/>
      <c r="J83" s="23"/>
      <c r="K83" s="23"/>
      <c r="L83" s="23"/>
      <c r="N83" s="51"/>
      <c r="O83" s="51"/>
      <c r="P83" s="51"/>
      <c r="Q83" s="51"/>
    </row>
    <row r="84" spans="3:17" ht="14.25" customHeight="1" x14ac:dyDescent="0.25">
      <c r="C84" s="23"/>
      <c r="D84" s="23"/>
      <c r="E84" s="23"/>
      <c r="F84" s="23"/>
      <c r="G84" s="23"/>
      <c r="H84" s="23"/>
      <c r="I84" s="23"/>
      <c r="J84" s="23"/>
      <c r="K84" s="23"/>
      <c r="L84" s="23"/>
      <c r="N84" s="51"/>
      <c r="O84" s="51"/>
      <c r="P84" s="51"/>
      <c r="Q84" s="51"/>
    </row>
    <row r="85" spans="3:17" ht="14.25" customHeight="1" x14ac:dyDescent="0.25">
      <c r="C85" s="23"/>
      <c r="D85" s="23"/>
      <c r="E85" s="23"/>
      <c r="F85" s="23"/>
      <c r="G85" s="23"/>
      <c r="H85" s="23"/>
      <c r="I85" s="23"/>
      <c r="J85" s="23"/>
      <c r="K85" s="23"/>
      <c r="L85" s="23"/>
      <c r="N85" s="51"/>
      <c r="O85" s="51"/>
      <c r="P85" s="51"/>
      <c r="Q85" s="51"/>
    </row>
    <row r="86" spans="3:17" ht="14.25" customHeight="1" x14ac:dyDescent="0.25">
      <c r="C86" s="23"/>
      <c r="D86" s="23"/>
      <c r="E86" s="23"/>
      <c r="F86" s="23"/>
      <c r="G86" s="23"/>
      <c r="H86" s="23"/>
      <c r="I86" s="23"/>
      <c r="J86" s="23"/>
      <c r="K86" s="23"/>
      <c r="L86" s="23"/>
      <c r="N86" s="51"/>
      <c r="O86" s="51"/>
      <c r="P86" s="23"/>
      <c r="Q86" s="51"/>
    </row>
    <row r="87" spans="3:17" ht="14.25" customHeight="1" x14ac:dyDescent="0.25">
      <c r="C87" s="23"/>
      <c r="D87" s="23"/>
      <c r="E87" s="23"/>
      <c r="F87" s="23"/>
      <c r="G87" s="23"/>
      <c r="H87" s="23"/>
      <c r="I87" s="23"/>
      <c r="J87" s="23"/>
      <c r="K87" s="23"/>
      <c r="L87" s="23"/>
      <c r="N87" s="51"/>
      <c r="O87" s="51"/>
      <c r="P87" s="51"/>
      <c r="Q87" s="51"/>
    </row>
    <row r="88" spans="3:17" ht="14.25" customHeight="1" x14ac:dyDescent="0.25">
      <c r="C88" s="23"/>
      <c r="D88" s="23"/>
      <c r="E88" s="23"/>
      <c r="F88" s="23"/>
      <c r="G88" s="23"/>
      <c r="H88" s="23"/>
      <c r="I88" s="23"/>
      <c r="J88" s="23"/>
      <c r="K88" s="23"/>
      <c r="L88" s="23"/>
      <c r="N88" s="51"/>
      <c r="O88" s="51"/>
      <c r="P88" s="51"/>
      <c r="Q88" s="51"/>
    </row>
    <row r="89" spans="3:17" ht="14.25" customHeight="1" x14ac:dyDescent="0.25">
      <c r="C89" s="23"/>
      <c r="D89" s="23"/>
      <c r="E89" s="23"/>
      <c r="F89" s="23"/>
      <c r="G89" s="23"/>
      <c r="H89" s="23"/>
      <c r="I89" s="23"/>
      <c r="J89" s="23"/>
      <c r="K89" s="23"/>
      <c r="L89" s="23"/>
      <c r="N89" s="51"/>
      <c r="O89" s="51"/>
      <c r="P89" s="51"/>
      <c r="Q89" s="51"/>
    </row>
    <row r="90" spans="3:17" ht="14.25" customHeight="1" x14ac:dyDescent="0.25">
      <c r="C90" s="23"/>
      <c r="D90" s="23"/>
      <c r="E90" s="23"/>
      <c r="F90" s="23"/>
      <c r="G90" s="23"/>
      <c r="H90" s="23"/>
      <c r="I90" s="23"/>
      <c r="J90" s="23"/>
      <c r="K90" s="23"/>
      <c r="L90" s="23"/>
      <c r="N90" s="51"/>
      <c r="O90" s="51"/>
      <c r="P90" s="51"/>
      <c r="Q90" s="51"/>
    </row>
    <row r="91" spans="3:17" ht="14.25" customHeight="1" x14ac:dyDescent="0.25">
      <c r="C91" s="23"/>
      <c r="D91" s="23"/>
      <c r="E91" s="23"/>
      <c r="F91" s="23"/>
      <c r="G91" s="23"/>
      <c r="H91" s="23"/>
      <c r="I91" s="23"/>
      <c r="J91" s="23"/>
      <c r="K91" s="23"/>
      <c r="L91" s="23"/>
      <c r="N91" s="51"/>
      <c r="O91" s="51"/>
      <c r="P91" s="51"/>
      <c r="Q91" s="51"/>
    </row>
    <row r="92" spans="3:17" x14ac:dyDescent="0.25">
      <c r="Q92" s="28"/>
    </row>
    <row r="108" spans="17:17" x14ac:dyDescent="0.25">
      <c r="Q108" s="19"/>
    </row>
    <row r="109" spans="17:17" x14ac:dyDescent="0.25">
      <c r="Q109" s="144">
        <v>2</v>
      </c>
    </row>
  </sheetData>
  <sheetProtection sheet="1" formatCells="0" formatColumns="0" formatRows="0"/>
  <mergeCells count="30">
    <mergeCell ref="J65:K65"/>
    <mergeCell ref="J67:K67"/>
    <mergeCell ref="C70:Q70"/>
    <mergeCell ref="E59:F59"/>
    <mergeCell ref="E60:F60"/>
    <mergeCell ref="J59:K59"/>
    <mergeCell ref="J60:K60"/>
    <mergeCell ref="C63:Q63"/>
    <mergeCell ref="G13:P13"/>
    <mergeCell ref="G14:P14"/>
    <mergeCell ref="M34:N34"/>
    <mergeCell ref="M32:N32"/>
    <mergeCell ref="M28:N28"/>
    <mergeCell ref="I32:J32"/>
    <mergeCell ref="I34:J34"/>
    <mergeCell ref="G7:H7"/>
    <mergeCell ref="G5:H5"/>
    <mergeCell ref="K11:M11"/>
    <mergeCell ref="K9:M9"/>
    <mergeCell ref="G9:H9"/>
    <mergeCell ref="G11:H11"/>
    <mergeCell ref="E41:F41"/>
    <mergeCell ref="E42:F42"/>
    <mergeCell ref="E46:F46"/>
    <mergeCell ref="E47:F47"/>
    <mergeCell ref="G18:P18"/>
    <mergeCell ref="N20:P20"/>
    <mergeCell ref="E28:F28"/>
    <mergeCell ref="E30:F30"/>
    <mergeCell ref="E32:F32"/>
  </mergeCells>
  <conditionalFormatting sqref="C47">
    <cfRule type="cellIs" dxfId="185" priority="9" operator="greaterThan">
      <formula>0</formula>
    </cfRule>
    <cfRule type="cellIs" dxfId="184" priority="10" operator="greaterThan">
      <formula>0</formula>
    </cfRule>
  </conditionalFormatting>
  <conditionalFormatting sqref="C25:D25 L25 N25:O25 Q25">
    <cfRule type="cellIs" dxfId="183" priority="43" operator="greaterThan">
      <formula>0</formula>
    </cfRule>
    <cfRule type="cellIs" dxfId="182" priority="44" operator="greaterThan">
      <formula>0</formula>
    </cfRule>
  </conditionalFormatting>
  <conditionalFormatting sqref="E28">
    <cfRule type="cellIs" dxfId="181" priority="19" operator="greaterThan">
      <formula>0</formula>
    </cfRule>
    <cfRule type="cellIs" dxfId="180" priority="20" operator="greaterThan">
      <formula>0</formula>
    </cfRule>
  </conditionalFormatting>
  <conditionalFormatting sqref="E30">
    <cfRule type="cellIs" dxfId="179" priority="25" operator="greaterThan">
      <formula>0</formula>
    </cfRule>
    <cfRule type="cellIs" dxfId="178" priority="26" operator="greaterThan">
      <formula>0</formula>
    </cfRule>
  </conditionalFormatting>
  <conditionalFormatting sqref="E32">
    <cfRule type="cellIs" dxfId="177" priority="52" operator="greaterThan">
      <formula>0</formula>
    </cfRule>
  </conditionalFormatting>
  <conditionalFormatting sqref="F24:F25 C42">
    <cfRule type="cellIs" dxfId="176" priority="11" operator="greaterThan">
      <formula>0</formula>
    </cfRule>
    <cfRule type="cellIs" dxfId="175" priority="12" operator="greaterThan">
      <formula>0</formula>
    </cfRule>
  </conditionalFormatting>
  <conditionalFormatting sqref="G5">
    <cfRule type="cellIs" dxfId="174" priority="59" operator="greaterThan">
      <formula>0</formula>
    </cfRule>
    <cfRule type="cellIs" dxfId="173" priority="60" operator="greaterThan">
      <formula>0</formula>
    </cfRule>
  </conditionalFormatting>
  <conditionalFormatting sqref="G7 G9">
    <cfRule type="cellIs" dxfId="172" priority="62" operator="greaterThan">
      <formula>0</formula>
    </cfRule>
    <cfRule type="cellIs" dxfId="171" priority="63" operator="greaterThan">
      <formula>0</formula>
    </cfRule>
  </conditionalFormatting>
  <conditionalFormatting sqref="G11">
    <cfRule type="cellIs" dxfId="170" priority="47" operator="greaterThan">
      <formula>0</formula>
    </cfRule>
  </conditionalFormatting>
  <conditionalFormatting sqref="G13:G14">
    <cfRule type="cellIs" dxfId="169" priority="21" operator="greaterThan">
      <formula>0</formula>
    </cfRule>
    <cfRule type="cellIs" dxfId="168" priority="22" operator="greaterThan">
      <formula>0</formula>
    </cfRule>
  </conditionalFormatting>
  <conditionalFormatting sqref="G16">
    <cfRule type="cellIs" dxfId="167" priority="39" operator="greaterThan">
      <formula>0</formula>
    </cfRule>
    <cfRule type="cellIs" dxfId="166" priority="40" operator="greaterThan">
      <formula>0</formula>
    </cfRule>
  </conditionalFormatting>
  <conditionalFormatting sqref="G18">
    <cfRule type="cellIs" dxfId="165" priority="33" operator="greaterThan">
      <formula>0</formula>
    </cfRule>
    <cfRule type="cellIs" dxfId="164" priority="34" operator="greaterThan">
      <formula>0</formula>
    </cfRule>
  </conditionalFormatting>
  <conditionalFormatting sqref="H42">
    <cfRule type="cellIs" dxfId="163" priority="7" operator="greaterThan">
      <formula>0</formula>
    </cfRule>
    <cfRule type="cellIs" dxfId="162" priority="8" operator="greaterThan">
      <formula>0</formula>
    </cfRule>
  </conditionalFormatting>
  <conditionalFormatting sqref="H47">
    <cfRule type="cellIs" dxfId="161" priority="5" operator="greaterThan">
      <formula>0</formula>
    </cfRule>
    <cfRule type="cellIs" dxfId="160" priority="6" operator="greaterThan">
      <formula>0</formula>
    </cfRule>
  </conditionalFormatting>
  <conditionalFormatting sqref="I32">
    <cfRule type="cellIs" dxfId="159" priority="28" operator="greaterThan">
      <formula>0</formula>
    </cfRule>
  </conditionalFormatting>
  <conditionalFormatting sqref="I34">
    <cfRule type="cellIs" dxfId="158" priority="16" operator="greaterThan">
      <formula>0</formula>
    </cfRule>
  </conditionalFormatting>
  <conditionalFormatting sqref="J65">
    <cfRule type="cellIs" dxfId="157" priority="3" operator="greaterThan">
      <formula>0</formula>
    </cfRule>
    <cfRule type="cellIs" dxfId="156" priority="4" operator="greaterThan">
      <formula>0</formula>
    </cfRule>
  </conditionalFormatting>
  <conditionalFormatting sqref="J5:K5">
    <cfRule type="cellIs" dxfId="155" priority="55" operator="greaterThan">
      <formula>0</formula>
    </cfRule>
    <cfRule type="cellIs" dxfId="154" priority="56" operator="greaterThan">
      <formula>0</formula>
    </cfRule>
  </conditionalFormatting>
  <conditionalFormatting sqref="K9">
    <cfRule type="cellIs" dxfId="153" priority="50" operator="greaterThan">
      <formula>0</formula>
    </cfRule>
    <cfRule type="cellIs" dxfId="152" priority="51" operator="greaterThan">
      <formula>0</formula>
    </cfRule>
  </conditionalFormatting>
  <conditionalFormatting sqref="K11">
    <cfRule type="cellIs" dxfId="151" priority="48" operator="greaterThan">
      <formula>0</formula>
    </cfRule>
    <cfRule type="cellIs" priority="49" operator="greaterThan">
      <formula>0</formula>
    </cfRule>
  </conditionalFormatting>
  <conditionalFormatting sqref="O5">
    <cfRule type="cellIs" dxfId="150" priority="61" operator="greaterThan">
      <formula>0</formula>
    </cfRule>
  </conditionalFormatting>
  <conditionalFormatting sqref="M28">
    <cfRule type="cellIs" dxfId="149" priority="18" operator="greaterThan">
      <formula>0</formula>
    </cfRule>
  </conditionalFormatting>
  <conditionalFormatting sqref="M32">
    <cfRule type="cellIs" dxfId="148" priority="27" operator="greaterThan">
      <formula>0</formula>
    </cfRule>
  </conditionalFormatting>
  <conditionalFormatting sqref="M34">
    <cfRule type="cellIs" dxfId="147" priority="17" operator="greaterThan">
      <formula>0</formula>
    </cfRule>
  </conditionalFormatting>
  <conditionalFormatting sqref="N20">
    <cfRule type="cellIs" dxfId="146" priority="31" operator="greaterThan">
      <formula>0</formula>
    </cfRule>
    <cfRule type="cellIs" dxfId="145" priority="32" operator="greaterThan">
      <formula>0</formula>
    </cfRule>
  </conditionalFormatting>
  <conditionalFormatting sqref="O7">
    <cfRule type="cellIs" dxfId="144" priority="23" operator="greaterThan">
      <formula>0</formula>
    </cfRule>
    <cfRule type="cellIs" dxfId="143" priority="24" operator="greaterThan">
      <formula>0</formula>
    </cfRule>
  </conditionalFormatting>
  <conditionalFormatting sqref="P28">
    <cfRule type="cellIs" dxfId="142" priority="14" operator="greaterThan">
      <formula>0</formula>
    </cfRule>
    <cfRule type="cellIs" dxfId="141" priority="15" operator="greaterThan">
      <formula>0</formula>
    </cfRule>
  </conditionalFormatting>
  <conditionalFormatting sqref="P34">
    <cfRule type="cellIs" dxfId="140" priority="13" operator="greaterThan">
      <formula>0</formula>
    </cfRule>
  </conditionalFormatting>
  <dataValidations count="3">
    <dataValidation type="list" allowBlank="1" showInputMessage="1" showErrorMessage="1" sqref="C12:D12" xr:uid="{9FF8897F-A57F-466F-8CF3-0749A5A72FCE}">
      <formula1>"WA-AIMS Measurer [Grade A]:,WA-AIMS Measurer [Grade B]:,Local Measurer [Grade C]:"</formula1>
    </dataValidation>
    <dataValidation type="list" allowBlank="1" showInputMessage="1" showErrorMessage="1" sqref="K9" xr:uid="{3267671F-812A-45E5-989C-597E06C1504B}">
      <formula1>"WA-AIMS Measurer [Grade A],WA-AIMS Measurer [Grade B],Local Measurer [Grade C]"</formula1>
    </dataValidation>
    <dataValidation type="list" allowBlank="1" showInputMessage="1" showErrorMessage="1" sqref="G16 H17 I16 M17" xr:uid="{B80804BC-86F5-4F76-972D-EB6B30737100}">
      <formula1>"Yes,No,"</formula1>
    </dataValidation>
  </dataValidations>
  <pageMargins left="0.78740157480314965" right="0.19685039370078741" top="0.39370078740157483" bottom="0.39370078740157483" header="0" footer="0.19685039370078741"/>
  <pageSetup paperSize="9" scale="52" fitToHeight="0" orientation="portrait" r:id="rId1"/>
  <headerFooter>
    <oddFooter>&amp;C&amp;"Arial Narrow,Standard"based by WA/AIMS • report form 1-25.5 • © kjm • Copyright reserved!</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1">
    <pageSetUpPr fitToPage="1"/>
  </sheetPr>
  <dimension ref="B1:O88"/>
  <sheetViews>
    <sheetView showZeros="0" zoomScaleNormal="100" zoomScaleSheetLayoutView="100" workbookViewId="0">
      <selection activeCell="E4" sqref="E4:H4"/>
    </sheetView>
  </sheetViews>
  <sheetFormatPr baseColWidth="10" defaultColWidth="11.42578125" defaultRowHeight="12.75" x14ac:dyDescent="0.25"/>
  <cols>
    <col min="1" max="1" width="2.42578125" style="25" customWidth="1"/>
    <col min="2" max="2" width="10" style="25" customWidth="1"/>
    <col min="3" max="5" width="11.7109375" style="25" customWidth="1"/>
    <col min="6" max="6" width="13.28515625" style="25" customWidth="1"/>
    <col min="7" max="7" width="11.85546875" style="25" customWidth="1"/>
    <col min="8" max="12" width="11.7109375" style="25" customWidth="1"/>
    <col min="13" max="14" width="11.7109375" style="28" customWidth="1"/>
    <col min="15" max="15" width="12.7109375" style="25" customWidth="1"/>
    <col min="16" max="16384" width="11.42578125" style="25"/>
  </cols>
  <sheetData>
    <row r="1" spans="2:15" ht="22.5" customHeight="1" x14ac:dyDescent="0.2">
      <c r="B1" s="20" t="s">
        <v>71</v>
      </c>
      <c r="C1" s="20"/>
      <c r="E1" s="50"/>
      <c r="F1" s="20" t="s">
        <v>96</v>
      </c>
      <c r="G1" s="49"/>
      <c r="H1" s="20"/>
      <c r="I1" s="49"/>
      <c r="J1" s="49"/>
      <c r="K1" s="49"/>
      <c r="L1" s="50"/>
    </row>
    <row r="2" spans="2:15" ht="6" customHeight="1" x14ac:dyDescent="0.25">
      <c r="B2" s="38"/>
      <c r="C2" s="38"/>
      <c r="D2" s="38"/>
      <c r="E2" s="38"/>
      <c r="F2" s="38"/>
      <c r="G2" s="38"/>
      <c r="H2" s="38"/>
      <c r="I2" s="38"/>
      <c r="J2" s="38"/>
      <c r="K2" s="38"/>
      <c r="L2" s="38"/>
      <c r="M2" s="39"/>
      <c r="N2" s="39"/>
      <c r="O2" s="38"/>
    </row>
    <row r="3" spans="2:15" ht="6" customHeight="1" x14ac:dyDescent="0.25"/>
    <row r="4" spans="2:15" ht="16.5" customHeight="1" x14ac:dyDescent="0.25">
      <c r="B4" s="307" t="s">
        <v>41</v>
      </c>
      <c r="C4" s="19"/>
      <c r="D4" s="19"/>
      <c r="E4" s="308"/>
      <c r="F4" s="308"/>
      <c r="G4" s="308"/>
      <c r="H4" s="308"/>
      <c r="I4" s="305" t="s">
        <v>51</v>
      </c>
      <c r="J4" s="305"/>
      <c r="K4" s="300"/>
      <c r="L4" s="300"/>
      <c r="M4" s="251"/>
      <c r="N4" s="251"/>
      <c r="O4" s="251"/>
    </row>
    <row r="5" spans="2:15" ht="6" customHeight="1" x14ac:dyDescent="0.25">
      <c r="B5" s="40"/>
      <c r="C5" s="24"/>
      <c r="F5" s="41"/>
      <c r="G5" s="41"/>
      <c r="H5" s="41"/>
      <c r="I5" s="41"/>
      <c r="J5" s="41"/>
      <c r="K5" s="41"/>
      <c r="L5" s="41"/>
      <c r="M5" s="41"/>
      <c r="N5" s="41"/>
      <c r="O5" s="41"/>
    </row>
    <row r="6" spans="2:15" s="19" customFormat="1" ht="16.5" customHeight="1" x14ac:dyDescent="0.25">
      <c r="B6" s="284" t="s">
        <v>25</v>
      </c>
      <c r="C6" s="284"/>
      <c r="D6" s="284"/>
      <c r="E6" s="289"/>
      <c r="F6" s="289"/>
      <c r="G6" s="289"/>
      <c r="H6" s="289"/>
      <c r="M6" s="252"/>
      <c r="O6" s="252"/>
    </row>
    <row r="7" spans="2:15" s="19" customFormat="1" ht="6" customHeight="1" x14ac:dyDescent="0.25">
      <c r="B7" s="231"/>
      <c r="C7" s="231"/>
      <c r="D7" s="231"/>
      <c r="E7" s="232"/>
      <c r="F7" s="187"/>
      <c r="G7" s="233"/>
      <c r="H7" s="233"/>
      <c r="I7" s="233"/>
      <c r="J7" s="234"/>
      <c r="K7" s="233"/>
      <c r="L7" s="233"/>
      <c r="M7" s="235"/>
      <c r="N7" s="188"/>
      <c r="O7" s="187"/>
    </row>
    <row r="8" spans="2:15" s="19" customFormat="1" ht="6" customHeight="1" x14ac:dyDescent="0.25">
      <c r="B8" s="185"/>
      <c r="C8" s="185"/>
      <c r="D8" s="185"/>
      <c r="E8" s="153"/>
      <c r="G8" s="181"/>
      <c r="H8" s="181"/>
      <c r="I8" s="181"/>
      <c r="J8" s="184"/>
      <c r="K8" s="181"/>
      <c r="L8" s="181"/>
      <c r="M8" s="182"/>
      <c r="N8" s="112"/>
    </row>
    <row r="9" spans="2:15" s="19" customFormat="1" ht="16.5" customHeight="1" x14ac:dyDescent="0.25">
      <c r="B9" s="50" t="s">
        <v>27</v>
      </c>
      <c r="C9" s="153"/>
      <c r="E9" s="170"/>
      <c r="F9" s="169"/>
      <c r="G9" s="169"/>
      <c r="H9" s="169"/>
      <c r="I9" s="186" t="s">
        <v>69</v>
      </c>
      <c r="J9" s="301" t="s">
        <v>52</v>
      </c>
      <c r="K9" s="301"/>
      <c r="M9" s="185" t="s">
        <v>16</v>
      </c>
      <c r="N9" s="183"/>
    </row>
    <row r="10" spans="2:15" s="19" customFormat="1" ht="16.5" customHeight="1" x14ac:dyDescent="0.25">
      <c r="B10" s="50" t="s">
        <v>70</v>
      </c>
      <c r="C10" s="153"/>
      <c r="E10" s="170">
        <f>E9</f>
        <v>0</v>
      </c>
      <c r="F10" s="169"/>
      <c r="G10" s="169"/>
      <c r="H10" s="169"/>
      <c r="I10" s="186" t="s">
        <v>69</v>
      </c>
      <c r="J10" s="301" t="s">
        <v>52</v>
      </c>
      <c r="K10" s="301"/>
      <c r="M10" s="185" t="s">
        <v>16</v>
      </c>
      <c r="N10" s="183">
        <f>N9</f>
        <v>0</v>
      </c>
    </row>
    <row r="11" spans="2:15" ht="6" customHeight="1" x14ac:dyDescent="0.25">
      <c r="B11" s="59"/>
      <c r="C11" s="30"/>
      <c r="D11" s="61"/>
      <c r="E11" s="61"/>
      <c r="F11" s="61"/>
      <c r="G11" s="58"/>
      <c r="I11" s="62"/>
      <c r="J11" s="62"/>
      <c r="K11" s="62"/>
      <c r="L11" s="60"/>
      <c r="N11" s="25"/>
    </row>
    <row r="12" spans="2:15" s="111" customFormat="1" ht="16.5" customHeight="1" x14ac:dyDescent="0.25">
      <c r="B12" s="50" t="s">
        <v>97</v>
      </c>
      <c r="C12" s="113"/>
      <c r="D12" s="113"/>
      <c r="E12" s="113"/>
      <c r="F12" s="113"/>
      <c r="G12" s="113"/>
      <c r="H12" s="113"/>
      <c r="I12" s="50" t="s">
        <v>98</v>
      </c>
      <c r="K12" s="113"/>
      <c r="L12" s="114"/>
      <c r="M12" s="115"/>
      <c r="N12" s="116"/>
    </row>
    <row r="13" spans="2:15" s="19" customFormat="1" ht="16.5" customHeight="1" x14ac:dyDescent="0.25">
      <c r="B13" s="149" t="s">
        <v>99</v>
      </c>
      <c r="D13" s="150"/>
      <c r="E13" s="151" t="s">
        <v>1</v>
      </c>
      <c r="G13" s="152"/>
      <c r="I13" s="149" t="s">
        <v>99</v>
      </c>
      <c r="K13" s="150"/>
      <c r="L13" s="151" t="s">
        <v>1</v>
      </c>
      <c r="N13" s="152"/>
    </row>
    <row r="14" spans="2:15" ht="6" customHeight="1" x14ac:dyDescent="0.25">
      <c r="B14" s="26"/>
      <c r="C14" s="24"/>
      <c r="G14" s="24"/>
      <c r="H14" s="24"/>
      <c r="I14" s="24"/>
      <c r="J14" s="24"/>
      <c r="K14" s="24"/>
      <c r="L14" s="24"/>
      <c r="M14" s="27"/>
    </row>
    <row r="15" spans="2:15" ht="16.5" customHeight="1" x14ac:dyDescent="0.25">
      <c r="B15" s="123" t="s">
        <v>29</v>
      </c>
      <c r="C15" s="123" t="s">
        <v>30</v>
      </c>
      <c r="D15" s="123" t="s">
        <v>2</v>
      </c>
      <c r="E15" s="285" t="s">
        <v>100</v>
      </c>
      <c r="F15" s="286"/>
      <c r="G15" s="158">
        <f>AVERAGE(D17:D20)</f>
        <v>0</v>
      </c>
      <c r="I15" s="123" t="s">
        <v>29</v>
      </c>
      <c r="J15" s="123" t="s">
        <v>30</v>
      </c>
      <c r="K15" s="123" t="s">
        <v>2</v>
      </c>
      <c r="L15" s="285" t="s">
        <v>101</v>
      </c>
      <c r="M15" s="286"/>
      <c r="N15" s="158">
        <f>AVERAGE(K17:K20)</f>
        <v>0</v>
      </c>
    </row>
    <row r="16" spans="2:15" ht="16.5" customHeight="1" x14ac:dyDescent="0.25">
      <c r="B16" s="122" t="s">
        <v>31</v>
      </c>
      <c r="C16" s="156"/>
      <c r="D16" s="157"/>
      <c r="E16" s="287" t="s">
        <v>18</v>
      </c>
      <c r="F16" s="288"/>
      <c r="G16" s="159" t="e">
        <f>G15/N9*1000</f>
        <v>#DIV/0!</v>
      </c>
      <c r="I16" s="122" t="s">
        <v>31</v>
      </c>
      <c r="J16" s="156"/>
      <c r="K16" s="157"/>
      <c r="L16" s="287" t="s">
        <v>18</v>
      </c>
      <c r="M16" s="288"/>
      <c r="N16" s="159" t="e">
        <f>N15/N10*1000</f>
        <v>#DIV/0!</v>
      </c>
    </row>
    <row r="17" spans="2:15" ht="16.5" customHeight="1" x14ac:dyDescent="0.25">
      <c r="B17" s="122" t="s">
        <v>32</v>
      </c>
      <c r="C17" s="156"/>
      <c r="D17" s="157">
        <f>C17-C16</f>
        <v>0</v>
      </c>
      <c r="E17" s="287" t="s">
        <v>17</v>
      </c>
      <c r="F17" s="288"/>
      <c r="G17" s="159" t="e">
        <f>G16*0.1%</f>
        <v>#DIV/0!</v>
      </c>
      <c r="I17" s="122" t="s">
        <v>32</v>
      </c>
      <c r="J17" s="156"/>
      <c r="K17" s="157">
        <f>J17-J16</f>
        <v>0</v>
      </c>
      <c r="L17" s="287" t="s">
        <v>17</v>
      </c>
      <c r="M17" s="288"/>
      <c r="N17" s="159" t="e">
        <f>N16*0.1%</f>
        <v>#DIV/0!</v>
      </c>
    </row>
    <row r="18" spans="2:15" ht="16.5" customHeight="1" x14ac:dyDescent="0.25">
      <c r="B18" s="122" t="s">
        <v>33</v>
      </c>
      <c r="C18" s="156"/>
      <c r="D18" s="157">
        <f t="shared" ref="D18:D20" si="0">C18-C17</f>
        <v>0</v>
      </c>
      <c r="E18" s="293" t="s">
        <v>55</v>
      </c>
      <c r="F18" s="293"/>
      <c r="G18" s="160" t="e">
        <f>G16*1.001</f>
        <v>#DIV/0!</v>
      </c>
      <c r="I18" s="122" t="s">
        <v>33</v>
      </c>
      <c r="J18" s="156"/>
      <c r="K18" s="157">
        <f t="shared" ref="K18:K20" si="1">J18-J17</f>
        <v>0</v>
      </c>
      <c r="L18" s="285" t="s">
        <v>54</v>
      </c>
      <c r="M18" s="286"/>
      <c r="N18" s="160" t="e">
        <f>N16*1.001</f>
        <v>#DIV/0!</v>
      </c>
    </row>
    <row r="19" spans="2:15" ht="16.5" customHeight="1" x14ac:dyDescent="0.25">
      <c r="B19" s="122" t="s">
        <v>34</v>
      </c>
      <c r="C19" s="156"/>
      <c r="D19" s="157">
        <f t="shared" si="0"/>
        <v>0</v>
      </c>
      <c r="E19" s="295" t="str">
        <f>IF(STDEVP(D17:D20)&gt;3,"Great standard deviation &gt;3C +/-","Standard deviation +/-")</f>
        <v>Standard deviation +/-</v>
      </c>
      <c r="F19" s="296"/>
      <c r="G19" s="250" t="e">
        <f>STDEVP(D17:D20)*N9*100/G15</f>
        <v>#DIV/0!</v>
      </c>
      <c r="I19" s="122" t="s">
        <v>34</v>
      </c>
      <c r="J19" s="156"/>
      <c r="K19" s="157">
        <f t="shared" si="1"/>
        <v>0</v>
      </c>
      <c r="L19" s="295" t="str">
        <f>IF(STDEVP(K17:K20)&gt;3,"Great standard deviation &gt;3C +/-","Standard deviation +/-")</f>
        <v>Standard deviation +/-</v>
      </c>
      <c r="M19" s="296"/>
      <c r="N19" s="250" t="e">
        <f>STDEVP(K17:K20)*N10*100/N15</f>
        <v>#DIV/0!</v>
      </c>
    </row>
    <row r="20" spans="2:15" ht="16.5" customHeight="1" x14ac:dyDescent="0.25">
      <c r="B20" s="122" t="s">
        <v>35</v>
      </c>
      <c r="C20" s="156"/>
      <c r="D20" s="157">
        <f t="shared" si="0"/>
        <v>0</v>
      </c>
      <c r="E20" s="294" t="s">
        <v>19</v>
      </c>
      <c r="F20" s="294"/>
      <c r="G20" s="42" t="e">
        <f>N9/G15*100</f>
        <v>#DIV/0!</v>
      </c>
      <c r="I20" s="122" t="s">
        <v>35</v>
      </c>
      <c r="J20" s="156"/>
      <c r="K20" s="157">
        <f t="shared" si="1"/>
        <v>0</v>
      </c>
      <c r="L20" s="57"/>
      <c r="M20" s="57"/>
      <c r="N20" s="42"/>
    </row>
    <row r="21" spans="2:15" ht="11.25" customHeight="1" thickBot="1" x14ac:dyDescent="0.3">
      <c r="B21" s="43"/>
      <c r="C21" s="43"/>
      <c r="D21" s="43"/>
      <c r="E21" s="43"/>
      <c r="F21" s="43"/>
      <c r="G21" s="43"/>
      <c r="H21" s="43"/>
      <c r="I21" s="43"/>
      <c r="J21" s="43"/>
      <c r="K21" s="43"/>
      <c r="M21" s="25"/>
      <c r="N21" s="25"/>
    </row>
    <row r="22" spans="2:15" ht="16.5" customHeight="1" thickBot="1" x14ac:dyDescent="0.3">
      <c r="B22" s="33"/>
      <c r="C22" s="33"/>
      <c r="D22" s="33"/>
      <c r="E22" s="297" t="s">
        <v>167</v>
      </c>
      <c r="F22" s="298"/>
      <c r="G22" s="127" t="e">
        <f>IF(H22="A",ROUND((G18+N18)/2,1),IF(H22="H",ROUND(MAX(G18,N18),1),IF(H22="D",ROUND(MIN(G18,N18),1))))</f>
        <v>#DIV/0!</v>
      </c>
      <c r="H22" s="124" t="s">
        <v>15</v>
      </c>
      <c r="I22" s="125" t="str">
        <f>IF(H22="A","Average working constant + finish constant",IF(H22="H","Higher constant",IF(H22="D","Deeper constant")))</f>
        <v>Average working constant + finish constant</v>
      </c>
      <c r="J22" s="33"/>
      <c r="K22" s="44"/>
      <c r="M22" s="44"/>
      <c r="N22" s="25"/>
    </row>
    <row r="23" spans="2:15" ht="16.5" customHeight="1" x14ac:dyDescent="0.25">
      <c r="B23" s="33"/>
      <c r="C23" s="33"/>
      <c r="D23" s="33"/>
      <c r="E23" s="299" t="s">
        <v>20</v>
      </c>
      <c r="F23" s="299"/>
      <c r="G23" s="132" t="e">
        <f>IF(H22="A",ROUND((G16+N16)/2,1),IF(H22="H",ROUND(MAX(G16,N16),1),IF(H22="D",ROUND(MIN(G16,N16),1))))</f>
        <v>#DIV/0!</v>
      </c>
      <c r="H23" s="44"/>
      <c r="I23" s="292"/>
      <c r="J23" s="292"/>
      <c r="K23" s="44"/>
      <c r="L23" s="44"/>
      <c r="M23" s="44"/>
      <c r="N23" s="35"/>
      <c r="O23" s="34"/>
    </row>
    <row r="24" spans="2:15" ht="6" customHeight="1" x14ac:dyDescent="0.25">
      <c r="G24" s="45"/>
      <c r="H24" s="45"/>
      <c r="I24" s="45"/>
      <c r="J24" s="45"/>
      <c r="K24" s="46"/>
      <c r="M24" s="25"/>
      <c r="N24" s="25"/>
    </row>
    <row r="25" spans="2:15" s="19" customFormat="1" ht="16.5" customHeight="1" x14ac:dyDescent="0.25">
      <c r="B25" s="133" t="s">
        <v>102</v>
      </c>
      <c r="C25" s="139"/>
      <c r="D25" s="139"/>
      <c r="E25" s="139"/>
      <c r="F25" s="139"/>
      <c r="G25" s="140" t="s">
        <v>0</v>
      </c>
      <c r="H25" s="290" t="s">
        <v>105</v>
      </c>
      <c r="I25" s="291"/>
      <c r="J25" s="141" t="s">
        <v>68</v>
      </c>
      <c r="K25" s="290" t="s">
        <v>104</v>
      </c>
      <c r="L25" s="302"/>
      <c r="M25" s="303" t="s">
        <v>106</v>
      </c>
      <c r="N25" s="304"/>
      <c r="O25" s="143" t="s">
        <v>107</v>
      </c>
    </row>
    <row r="26" spans="2:15" ht="16.5" customHeight="1" x14ac:dyDescent="0.25">
      <c r="B26" s="134" t="s">
        <v>103</v>
      </c>
      <c r="C26" s="63"/>
      <c r="D26" s="63"/>
      <c r="E26" s="63"/>
      <c r="F26" s="29"/>
      <c r="G26" s="47"/>
      <c r="H26" s="135" t="s">
        <v>3</v>
      </c>
      <c r="I26" s="136" t="s">
        <v>4</v>
      </c>
      <c r="J26" s="137"/>
      <c r="K26" s="135" t="s">
        <v>59</v>
      </c>
      <c r="L26" s="135" t="s">
        <v>60</v>
      </c>
      <c r="M26" s="138" t="s">
        <v>57</v>
      </c>
      <c r="N26" s="138" t="s">
        <v>58</v>
      </c>
      <c r="O26" s="138" t="s">
        <v>56</v>
      </c>
    </row>
    <row r="27" spans="2:15" ht="18" customHeight="1" x14ac:dyDescent="0.25">
      <c r="B27" s="161"/>
      <c r="C27" s="162"/>
      <c r="D27" s="162"/>
      <c r="E27" s="162"/>
      <c r="F27" s="162"/>
      <c r="G27" s="156"/>
      <c r="H27" s="163"/>
      <c r="I27" s="163"/>
      <c r="J27" s="156"/>
      <c r="K27" s="163"/>
      <c r="L27" s="164"/>
      <c r="M27" s="249"/>
      <c r="N27" s="249"/>
      <c r="O27" s="249"/>
    </row>
    <row r="28" spans="2:15" ht="18" customHeight="1" x14ac:dyDescent="0.25">
      <c r="B28" s="161"/>
      <c r="C28" s="162"/>
      <c r="D28" s="162"/>
      <c r="E28" s="162"/>
      <c r="F28" s="162"/>
      <c r="G28" s="156"/>
      <c r="H28" s="156"/>
      <c r="I28" s="156"/>
      <c r="J28" s="156"/>
      <c r="K28" s="156"/>
      <c r="L28" s="156"/>
      <c r="M28" s="249"/>
      <c r="N28" s="249"/>
      <c r="O28" s="249"/>
    </row>
    <row r="29" spans="2:15" ht="18" customHeight="1" x14ac:dyDescent="0.25">
      <c r="B29" s="161"/>
      <c r="C29" s="162"/>
      <c r="D29" s="162"/>
      <c r="E29" s="162"/>
      <c r="F29" s="162"/>
      <c r="G29" s="156"/>
      <c r="H29" s="156"/>
      <c r="I29" s="156"/>
      <c r="J29" s="156"/>
      <c r="K29" s="156"/>
      <c r="L29" s="156"/>
      <c r="M29" s="249"/>
      <c r="N29" s="249"/>
      <c r="O29" s="249"/>
    </row>
    <row r="30" spans="2:15" ht="18" customHeight="1" x14ac:dyDescent="0.25">
      <c r="B30" s="161"/>
      <c r="C30" s="162"/>
      <c r="D30" s="162"/>
      <c r="E30" s="162"/>
      <c r="F30" s="162"/>
      <c r="G30" s="156"/>
      <c r="H30" s="156"/>
      <c r="I30" s="156"/>
      <c r="J30" s="156"/>
      <c r="K30" s="156"/>
      <c r="L30" s="156"/>
      <c r="M30" s="249"/>
      <c r="N30" s="249"/>
      <c r="O30" s="249"/>
    </row>
    <row r="31" spans="2:15" ht="18" customHeight="1" x14ac:dyDescent="0.25">
      <c r="B31" s="161"/>
      <c r="C31" s="162"/>
      <c r="D31" s="162"/>
      <c r="E31" s="162"/>
      <c r="F31" s="162"/>
      <c r="G31" s="156"/>
      <c r="H31" s="156"/>
      <c r="I31" s="156"/>
      <c r="J31" s="156"/>
      <c r="K31" s="156"/>
      <c r="L31" s="156"/>
      <c r="M31" s="249"/>
      <c r="N31" s="249"/>
      <c r="O31" s="249"/>
    </row>
    <row r="32" spans="2:15" ht="18" customHeight="1" x14ac:dyDescent="0.25">
      <c r="B32" s="161"/>
      <c r="C32" s="162"/>
      <c r="D32" s="162"/>
      <c r="E32" s="162"/>
      <c r="F32" s="162"/>
      <c r="G32" s="156"/>
      <c r="H32" s="156"/>
      <c r="I32" s="156"/>
      <c r="J32" s="156"/>
      <c r="K32" s="156"/>
      <c r="L32" s="156"/>
      <c r="M32" s="249"/>
      <c r="N32" s="249"/>
      <c r="O32" s="249"/>
    </row>
    <row r="33" spans="2:15" ht="18" customHeight="1" x14ac:dyDescent="0.25">
      <c r="B33" s="161"/>
      <c r="C33" s="162"/>
      <c r="D33" s="162"/>
      <c r="E33" s="162"/>
      <c r="F33" s="162"/>
      <c r="G33" s="156"/>
      <c r="H33" s="156"/>
      <c r="I33" s="156"/>
      <c r="J33" s="156"/>
      <c r="K33" s="156"/>
      <c r="L33" s="156"/>
      <c r="M33" s="249"/>
      <c r="N33" s="249"/>
      <c r="O33" s="249"/>
    </row>
    <row r="34" spans="2:15" ht="18" customHeight="1" x14ac:dyDescent="0.25">
      <c r="B34" s="161"/>
      <c r="C34" s="162"/>
      <c r="D34" s="162"/>
      <c r="E34" s="162"/>
      <c r="F34" s="162"/>
      <c r="G34" s="156"/>
      <c r="H34" s="156"/>
      <c r="I34" s="156"/>
      <c r="J34" s="156"/>
      <c r="K34" s="156"/>
      <c r="L34" s="156"/>
      <c r="M34" s="249"/>
      <c r="N34" s="249"/>
      <c r="O34" s="249"/>
    </row>
    <row r="35" spans="2:15" ht="18" customHeight="1" x14ac:dyDescent="0.25">
      <c r="B35" s="161"/>
      <c r="C35" s="162"/>
      <c r="D35" s="162"/>
      <c r="E35" s="162"/>
      <c r="F35" s="162"/>
      <c r="G35" s="156"/>
      <c r="H35" s="156"/>
      <c r="I35" s="156"/>
      <c r="J35" s="156"/>
      <c r="K35" s="156"/>
      <c r="L35" s="156"/>
      <c r="M35" s="249"/>
      <c r="N35" s="249"/>
      <c r="O35" s="249"/>
    </row>
    <row r="36" spans="2:15" ht="18" customHeight="1" x14ac:dyDescent="0.25">
      <c r="B36" s="161"/>
      <c r="C36" s="162"/>
      <c r="D36" s="162"/>
      <c r="E36" s="162"/>
      <c r="F36" s="162"/>
      <c r="G36" s="156"/>
      <c r="H36" s="156"/>
      <c r="I36" s="156"/>
      <c r="J36" s="156"/>
      <c r="K36" s="156"/>
      <c r="L36" s="156"/>
      <c r="M36" s="249"/>
      <c r="N36" s="249"/>
      <c r="O36" s="249"/>
    </row>
    <row r="37" spans="2:15" ht="18" customHeight="1" x14ac:dyDescent="0.25">
      <c r="B37" s="161"/>
      <c r="C37" s="162"/>
      <c r="D37" s="162"/>
      <c r="E37" s="162"/>
      <c r="F37" s="162"/>
      <c r="G37" s="156"/>
      <c r="H37" s="156"/>
      <c r="I37" s="156"/>
      <c r="J37" s="156"/>
      <c r="K37" s="156"/>
      <c r="L37" s="156"/>
      <c r="M37" s="249"/>
      <c r="N37" s="249"/>
      <c r="O37" s="249"/>
    </row>
    <row r="38" spans="2:15" ht="18" customHeight="1" x14ac:dyDescent="0.25">
      <c r="B38" s="161"/>
      <c r="C38" s="162"/>
      <c r="D38" s="162"/>
      <c r="E38" s="162"/>
      <c r="F38" s="162"/>
      <c r="G38" s="156"/>
      <c r="H38" s="156"/>
      <c r="I38" s="156"/>
      <c r="J38" s="156"/>
      <c r="K38" s="156"/>
      <c r="L38" s="156"/>
      <c r="M38" s="249"/>
      <c r="N38" s="249"/>
      <c r="O38" s="249"/>
    </row>
    <row r="39" spans="2:15" ht="18" customHeight="1" x14ac:dyDescent="0.25">
      <c r="B39" s="161"/>
      <c r="C39" s="162"/>
      <c r="D39" s="162"/>
      <c r="E39" s="162"/>
      <c r="F39" s="162"/>
      <c r="G39" s="156"/>
      <c r="H39" s="156"/>
      <c r="I39" s="156"/>
      <c r="J39" s="156"/>
      <c r="K39" s="156"/>
      <c r="L39" s="156"/>
      <c r="M39" s="249"/>
      <c r="N39" s="249"/>
      <c r="O39" s="249"/>
    </row>
    <row r="40" spans="2:15" ht="18" customHeight="1" x14ac:dyDescent="0.25">
      <c r="B40" s="161"/>
      <c r="C40" s="162"/>
      <c r="D40" s="162"/>
      <c r="E40" s="162"/>
      <c r="F40" s="162"/>
      <c r="G40" s="156"/>
      <c r="H40" s="156"/>
      <c r="I40" s="156"/>
      <c r="J40" s="156"/>
      <c r="K40" s="156"/>
      <c r="L40" s="156"/>
      <c r="M40" s="249"/>
      <c r="N40" s="249"/>
      <c r="O40" s="249"/>
    </row>
    <row r="41" spans="2:15" ht="18" customHeight="1" x14ac:dyDescent="0.25">
      <c r="B41" s="161"/>
      <c r="C41" s="162"/>
      <c r="D41" s="162"/>
      <c r="E41" s="162"/>
      <c r="F41" s="162"/>
      <c r="G41" s="156"/>
      <c r="H41" s="156"/>
      <c r="I41" s="156"/>
      <c r="J41" s="156"/>
      <c r="K41" s="156"/>
      <c r="L41" s="156"/>
      <c r="M41" s="249"/>
      <c r="N41" s="249"/>
      <c r="O41" s="249"/>
    </row>
    <row r="42" spans="2:15" ht="18" customHeight="1" x14ac:dyDescent="0.25">
      <c r="B42" s="161"/>
      <c r="C42" s="162"/>
      <c r="D42" s="162"/>
      <c r="E42" s="162"/>
      <c r="F42" s="162"/>
      <c r="G42" s="156"/>
      <c r="H42" s="156"/>
      <c r="I42" s="156"/>
      <c r="J42" s="156"/>
      <c r="K42" s="156"/>
      <c r="L42" s="156"/>
      <c r="M42" s="249"/>
      <c r="N42" s="249"/>
      <c r="O42" s="249"/>
    </row>
    <row r="43" spans="2:15" ht="18" customHeight="1" x14ac:dyDescent="0.25">
      <c r="B43" s="161"/>
      <c r="C43" s="162"/>
      <c r="D43" s="162"/>
      <c r="E43" s="162"/>
      <c r="F43" s="162"/>
      <c r="G43" s="156"/>
      <c r="H43" s="156"/>
      <c r="I43" s="156"/>
      <c r="J43" s="156"/>
      <c r="K43" s="156"/>
      <c r="L43" s="156"/>
      <c r="M43" s="249"/>
      <c r="N43" s="249"/>
      <c r="O43" s="249"/>
    </row>
    <row r="44" spans="2:15" ht="18" customHeight="1" x14ac:dyDescent="0.25">
      <c r="B44" s="161"/>
      <c r="C44" s="162"/>
      <c r="D44" s="162"/>
      <c r="E44" s="162"/>
      <c r="F44" s="162"/>
      <c r="G44" s="156"/>
      <c r="H44" s="156"/>
      <c r="I44" s="156"/>
      <c r="J44" s="156"/>
      <c r="K44" s="156"/>
      <c r="L44" s="156"/>
      <c r="M44" s="249"/>
      <c r="N44" s="249"/>
      <c r="O44" s="249"/>
    </row>
    <row r="45" spans="2:15" ht="18" customHeight="1" x14ac:dyDescent="0.25">
      <c r="B45" s="161"/>
      <c r="C45" s="162"/>
      <c r="D45" s="162"/>
      <c r="E45" s="162"/>
      <c r="F45" s="162"/>
      <c r="G45" s="156"/>
      <c r="H45" s="156"/>
      <c r="I45" s="156"/>
      <c r="J45" s="156"/>
      <c r="K45" s="156"/>
      <c r="L45" s="156"/>
      <c r="M45" s="249"/>
      <c r="N45" s="249"/>
      <c r="O45" s="249"/>
    </row>
    <row r="46" spans="2:15" ht="18" customHeight="1" x14ac:dyDescent="0.25">
      <c r="B46" s="161"/>
      <c r="C46" s="162"/>
      <c r="D46" s="162"/>
      <c r="E46" s="162"/>
      <c r="F46" s="162"/>
      <c r="G46" s="156"/>
      <c r="H46" s="156"/>
      <c r="I46" s="156"/>
      <c r="J46" s="156"/>
      <c r="K46" s="156"/>
      <c r="L46" s="156"/>
      <c r="M46" s="249"/>
      <c r="N46" s="249"/>
      <c r="O46" s="249"/>
    </row>
    <row r="47" spans="2:15" ht="18" customHeight="1" x14ac:dyDescent="0.25">
      <c r="B47" s="161"/>
      <c r="C47" s="162"/>
      <c r="D47" s="162"/>
      <c r="E47" s="162"/>
      <c r="F47" s="162"/>
      <c r="G47" s="156"/>
      <c r="H47" s="156"/>
      <c r="I47" s="156"/>
      <c r="J47" s="156"/>
      <c r="K47" s="156"/>
      <c r="L47" s="156"/>
      <c r="M47" s="249"/>
      <c r="N47" s="249"/>
      <c r="O47" s="249"/>
    </row>
    <row r="48" spans="2:15" ht="18" customHeight="1" x14ac:dyDescent="0.25">
      <c r="B48" s="161"/>
      <c r="C48" s="162"/>
      <c r="D48" s="162"/>
      <c r="E48" s="162"/>
      <c r="F48" s="162"/>
      <c r="G48" s="156"/>
      <c r="H48" s="156"/>
      <c r="I48" s="156"/>
      <c r="J48" s="156"/>
      <c r="K48" s="156"/>
      <c r="L48" s="156"/>
      <c r="M48" s="249"/>
      <c r="N48" s="249"/>
      <c r="O48" s="249"/>
    </row>
    <row r="49" spans="2:15" ht="18" customHeight="1" x14ac:dyDescent="0.25">
      <c r="B49" s="161"/>
      <c r="C49" s="162"/>
      <c r="D49" s="162"/>
      <c r="E49" s="162"/>
      <c r="F49" s="162"/>
      <c r="G49" s="156"/>
      <c r="H49" s="156"/>
      <c r="I49" s="156"/>
      <c r="J49" s="156"/>
      <c r="K49" s="156"/>
      <c r="L49" s="156"/>
      <c r="M49" s="249"/>
      <c r="N49" s="249"/>
      <c r="O49" s="249"/>
    </row>
    <row r="50" spans="2:15" ht="18" customHeight="1" x14ac:dyDescent="0.25">
      <c r="B50" s="161"/>
      <c r="C50" s="162"/>
      <c r="D50" s="162"/>
      <c r="E50" s="162"/>
      <c r="F50" s="162"/>
      <c r="G50" s="156"/>
      <c r="H50" s="156"/>
      <c r="I50" s="156"/>
      <c r="J50" s="156"/>
      <c r="K50" s="156"/>
      <c r="L50" s="156"/>
      <c r="M50" s="249"/>
      <c r="N50" s="249"/>
      <c r="O50" s="249"/>
    </row>
    <row r="51" spans="2:15" ht="18" customHeight="1" x14ac:dyDescent="0.25">
      <c r="B51" s="161"/>
      <c r="C51" s="162"/>
      <c r="D51" s="162"/>
      <c r="E51" s="162"/>
      <c r="F51" s="162"/>
      <c r="G51" s="156"/>
      <c r="H51" s="156"/>
      <c r="I51" s="156"/>
      <c r="J51" s="156"/>
      <c r="K51" s="156"/>
      <c r="L51" s="156"/>
      <c r="M51" s="249"/>
      <c r="N51" s="249"/>
      <c r="O51" s="249"/>
    </row>
    <row r="52" spans="2:15" ht="18" customHeight="1" x14ac:dyDescent="0.25">
      <c r="B52" s="161"/>
      <c r="C52" s="162"/>
      <c r="D52" s="162"/>
      <c r="E52" s="162"/>
      <c r="F52" s="162"/>
      <c r="G52" s="156"/>
      <c r="H52" s="156"/>
      <c r="I52" s="156"/>
      <c r="J52" s="156"/>
      <c r="K52" s="156"/>
      <c r="L52" s="156"/>
      <c r="M52" s="249"/>
      <c r="N52" s="249"/>
      <c r="O52" s="249"/>
    </row>
    <row r="53" spans="2:15" ht="18" customHeight="1" x14ac:dyDescent="0.25">
      <c r="B53" s="161"/>
      <c r="C53" s="162"/>
      <c r="D53" s="162"/>
      <c r="E53" s="162"/>
      <c r="F53" s="162"/>
      <c r="G53" s="156"/>
      <c r="H53" s="156"/>
      <c r="I53" s="156"/>
      <c r="J53" s="156"/>
      <c r="K53" s="156"/>
      <c r="L53" s="166"/>
      <c r="M53" s="249"/>
      <c r="N53" s="249"/>
      <c r="O53" s="249"/>
    </row>
    <row r="54" spans="2:15" ht="18" customHeight="1" x14ac:dyDescent="0.25">
      <c r="B54" s="161"/>
      <c r="C54" s="162"/>
      <c r="D54" s="162"/>
      <c r="E54" s="162"/>
      <c r="F54" s="162"/>
      <c r="G54" s="156"/>
      <c r="H54" s="156"/>
      <c r="I54" s="156"/>
      <c r="J54" s="156"/>
      <c r="K54" s="156"/>
      <c r="L54" s="156"/>
      <c r="M54" s="249"/>
      <c r="N54" s="249"/>
      <c r="O54" s="249"/>
    </row>
    <row r="55" spans="2:15" ht="18" customHeight="1" x14ac:dyDescent="0.25">
      <c r="B55" s="161"/>
      <c r="C55" s="162"/>
      <c r="D55" s="162"/>
      <c r="E55" s="162"/>
      <c r="F55" s="162"/>
      <c r="G55" s="156"/>
      <c r="H55" s="156"/>
      <c r="I55" s="156"/>
      <c r="J55" s="156"/>
      <c r="K55" s="156"/>
      <c r="L55" s="156"/>
      <c r="M55" s="249"/>
      <c r="N55" s="249"/>
      <c r="O55" s="249"/>
    </row>
    <row r="56" spans="2:15" ht="18" customHeight="1" x14ac:dyDescent="0.25">
      <c r="B56" s="161"/>
      <c r="C56" s="162"/>
      <c r="D56" s="162"/>
      <c r="E56" s="162"/>
      <c r="F56" s="162"/>
      <c r="G56" s="156"/>
      <c r="H56" s="156"/>
      <c r="I56" s="156"/>
      <c r="J56" s="156"/>
      <c r="K56" s="156"/>
      <c r="L56" s="156"/>
      <c r="M56" s="249"/>
      <c r="N56" s="249"/>
      <c r="O56" s="249"/>
    </row>
    <row r="57" spans="2:15" ht="18" customHeight="1" x14ac:dyDescent="0.25">
      <c r="B57" s="161"/>
      <c r="C57" s="162"/>
      <c r="D57" s="162"/>
      <c r="E57" s="162"/>
      <c r="F57" s="162"/>
      <c r="G57" s="156"/>
      <c r="H57" s="156"/>
      <c r="I57" s="156"/>
      <c r="J57" s="156"/>
      <c r="K57" s="156"/>
      <c r="L57" s="156"/>
      <c r="M57" s="249"/>
      <c r="N57" s="249"/>
      <c r="O57" s="249"/>
    </row>
    <row r="58" spans="2:15" ht="18" customHeight="1" x14ac:dyDescent="0.25">
      <c r="B58" s="161"/>
      <c r="C58" s="162"/>
      <c r="D58" s="162"/>
      <c r="E58" s="162"/>
      <c r="F58" s="162"/>
      <c r="G58" s="156"/>
      <c r="H58" s="156"/>
      <c r="I58" s="156"/>
      <c r="J58" s="156"/>
      <c r="K58" s="156"/>
      <c r="L58" s="156"/>
      <c r="M58" s="249"/>
      <c r="N58" s="249"/>
      <c r="O58" s="249"/>
    </row>
    <row r="59" spans="2:15" ht="18" customHeight="1" x14ac:dyDescent="0.25">
      <c r="B59" s="161"/>
      <c r="C59" s="162"/>
      <c r="D59" s="162"/>
      <c r="E59" s="162"/>
      <c r="F59" s="162"/>
      <c r="G59" s="156"/>
      <c r="H59" s="156"/>
      <c r="I59" s="156"/>
      <c r="J59" s="156"/>
      <c r="K59" s="156"/>
      <c r="L59" s="156"/>
      <c r="M59" s="249"/>
      <c r="N59" s="249"/>
      <c r="O59" s="249"/>
    </row>
    <row r="60" spans="2:15" ht="18" customHeight="1" x14ac:dyDescent="0.25">
      <c r="B60" s="161"/>
      <c r="C60" s="162"/>
      <c r="D60" s="162"/>
      <c r="E60" s="162"/>
      <c r="F60" s="162"/>
      <c r="G60" s="156"/>
      <c r="H60" s="156"/>
      <c r="I60" s="156"/>
      <c r="J60" s="156"/>
      <c r="K60" s="156"/>
      <c r="L60" s="156"/>
      <c r="M60" s="249"/>
      <c r="N60" s="249"/>
      <c r="O60" s="249"/>
    </row>
    <row r="61" spans="2:15" ht="18" customHeight="1" x14ac:dyDescent="0.25">
      <c r="B61" s="161"/>
      <c r="C61" s="162"/>
      <c r="D61" s="162"/>
      <c r="E61" s="162"/>
      <c r="F61" s="162"/>
      <c r="G61" s="156"/>
      <c r="H61" s="156"/>
      <c r="I61" s="156"/>
      <c r="J61" s="156"/>
      <c r="K61" s="156"/>
      <c r="L61" s="156"/>
      <c r="M61" s="249"/>
      <c r="N61" s="249"/>
      <c r="O61" s="249"/>
    </row>
    <row r="62" spans="2:15" ht="18" customHeight="1" x14ac:dyDescent="0.25">
      <c r="B62" s="161"/>
      <c r="C62" s="162"/>
      <c r="D62" s="162"/>
      <c r="E62" s="162"/>
      <c r="F62" s="162"/>
      <c r="G62" s="156"/>
      <c r="H62" s="156"/>
      <c r="I62" s="156"/>
      <c r="J62" s="156"/>
      <c r="K62" s="156"/>
      <c r="L62" s="156"/>
      <c r="M62" s="249"/>
      <c r="N62" s="249"/>
      <c r="O62" s="249"/>
    </row>
    <row r="63" spans="2:15" ht="18" customHeight="1" x14ac:dyDescent="0.25">
      <c r="B63" s="161"/>
      <c r="C63" s="162"/>
      <c r="D63" s="162"/>
      <c r="E63" s="162"/>
      <c r="F63" s="162"/>
      <c r="G63" s="156"/>
      <c r="H63" s="156"/>
      <c r="I63" s="156"/>
      <c r="J63" s="156"/>
      <c r="K63" s="156"/>
      <c r="L63" s="156"/>
      <c r="M63" s="249"/>
      <c r="N63" s="249"/>
      <c r="O63" s="249"/>
    </row>
    <row r="64" spans="2:15" ht="18" customHeight="1" x14ac:dyDescent="0.25">
      <c r="B64" s="161"/>
      <c r="C64" s="162"/>
      <c r="D64" s="162"/>
      <c r="E64" s="162"/>
      <c r="F64" s="162"/>
      <c r="G64" s="156"/>
      <c r="H64" s="156"/>
      <c r="I64" s="156"/>
      <c r="J64" s="156"/>
      <c r="K64" s="156"/>
      <c r="L64" s="156"/>
      <c r="M64" s="249"/>
      <c r="N64" s="249"/>
      <c r="O64" s="249"/>
    </row>
    <row r="65" spans="2:15" ht="18" customHeight="1" x14ac:dyDescent="0.25">
      <c r="B65" s="161"/>
      <c r="C65" s="162"/>
      <c r="D65" s="162"/>
      <c r="E65" s="162"/>
      <c r="F65" s="162"/>
      <c r="G65" s="156"/>
      <c r="H65" s="156"/>
      <c r="I65" s="156"/>
      <c r="J65" s="156"/>
      <c r="K65" s="156"/>
      <c r="L65" s="156"/>
      <c r="M65" s="249"/>
      <c r="N65" s="249"/>
      <c r="O65" s="249"/>
    </row>
    <row r="66" spans="2:15" ht="18" customHeight="1" x14ac:dyDescent="0.25">
      <c r="B66" s="161"/>
      <c r="C66" s="162"/>
      <c r="D66" s="162"/>
      <c r="E66" s="162"/>
      <c r="F66" s="162"/>
      <c r="G66" s="156"/>
      <c r="H66" s="156"/>
      <c r="I66" s="156"/>
      <c r="J66" s="156"/>
      <c r="K66" s="156"/>
      <c r="L66" s="156"/>
      <c r="M66" s="249"/>
      <c r="N66" s="249"/>
      <c r="O66" s="249"/>
    </row>
    <row r="67" spans="2:15" ht="18" customHeight="1" x14ac:dyDescent="0.25">
      <c r="B67" s="161"/>
      <c r="C67" s="162"/>
      <c r="D67" s="162"/>
      <c r="E67" s="162"/>
      <c r="F67" s="162"/>
      <c r="G67" s="156"/>
      <c r="H67" s="156"/>
      <c r="I67" s="156"/>
      <c r="J67" s="156"/>
      <c r="K67" s="156"/>
      <c r="L67" s="156"/>
      <c r="M67" s="249"/>
      <c r="N67" s="249"/>
      <c r="O67" s="249"/>
    </row>
    <row r="68" spans="2:15" ht="18" customHeight="1" x14ac:dyDescent="0.25">
      <c r="B68" s="161"/>
      <c r="C68" s="162"/>
      <c r="D68" s="162"/>
      <c r="E68" s="162"/>
      <c r="F68" s="162"/>
      <c r="G68" s="156"/>
      <c r="H68" s="156"/>
      <c r="I68" s="156"/>
      <c r="J68" s="156"/>
      <c r="K68" s="156"/>
      <c r="L68" s="156"/>
      <c r="M68" s="249"/>
      <c r="N68" s="249"/>
      <c r="O68" s="249"/>
    </row>
    <row r="69" spans="2:15" ht="18" customHeight="1" x14ac:dyDescent="0.25">
      <c r="B69" s="161"/>
      <c r="C69" s="162"/>
      <c r="D69" s="162"/>
      <c r="E69" s="162"/>
      <c r="F69" s="162"/>
      <c r="G69" s="156"/>
      <c r="H69" s="156"/>
      <c r="I69" s="156"/>
      <c r="J69" s="156"/>
      <c r="K69" s="156"/>
      <c r="L69" s="156"/>
      <c r="M69" s="249"/>
      <c r="N69" s="249"/>
      <c r="O69" s="249"/>
    </row>
    <row r="70" spans="2:15" ht="18" customHeight="1" x14ac:dyDescent="0.25">
      <c r="B70" s="161"/>
      <c r="C70" s="162"/>
      <c r="D70" s="162"/>
      <c r="E70" s="162"/>
      <c r="F70" s="162"/>
      <c r="G70" s="156"/>
      <c r="H70" s="156"/>
      <c r="I70" s="156"/>
      <c r="J70" s="156"/>
      <c r="K70" s="156"/>
      <c r="L70" s="156"/>
      <c r="M70" s="249"/>
      <c r="N70" s="249"/>
      <c r="O70" s="249"/>
    </row>
    <row r="71" spans="2:15" ht="18" customHeight="1" x14ac:dyDescent="0.25">
      <c r="B71" s="161"/>
      <c r="C71" s="162"/>
      <c r="D71" s="162"/>
      <c r="E71" s="162"/>
      <c r="F71" s="162"/>
      <c r="G71" s="156"/>
      <c r="H71" s="156"/>
      <c r="I71" s="156"/>
      <c r="J71" s="156"/>
      <c r="K71" s="156"/>
      <c r="L71" s="156"/>
      <c r="M71" s="249"/>
      <c r="N71" s="249"/>
      <c r="O71" s="249"/>
    </row>
    <row r="72" spans="2:15" ht="18" customHeight="1" x14ac:dyDescent="0.25">
      <c r="B72" s="161"/>
      <c r="C72" s="162"/>
      <c r="D72" s="162"/>
      <c r="E72" s="162"/>
      <c r="F72" s="162"/>
      <c r="G72" s="156"/>
      <c r="H72" s="156"/>
      <c r="I72" s="156"/>
      <c r="J72" s="156"/>
      <c r="K72" s="156"/>
      <c r="L72" s="156"/>
      <c r="M72" s="249"/>
      <c r="N72" s="249"/>
      <c r="O72" s="249"/>
    </row>
    <row r="73" spans="2:15" ht="18" customHeight="1" x14ac:dyDescent="0.25">
      <c r="B73" s="161"/>
      <c r="C73" s="162"/>
      <c r="D73" s="162"/>
      <c r="E73" s="162"/>
      <c r="F73" s="162"/>
      <c r="G73" s="156"/>
      <c r="H73" s="156"/>
      <c r="I73" s="156"/>
      <c r="J73" s="156"/>
      <c r="K73" s="156"/>
      <c r="L73" s="156"/>
      <c r="M73" s="249"/>
      <c r="N73" s="249"/>
      <c r="O73" s="249"/>
    </row>
    <row r="74" spans="2:15" ht="18" customHeight="1" x14ac:dyDescent="0.25">
      <c r="B74" s="161"/>
      <c r="C74" s="162"/>
      <c r="D74" s="162"/>
      <c r="E74" s="162"/>
      <c r="F74" s="162"/>
      <c r="G74" s="156"/>
      <c r="H74" s="156"/>
      <c r="I74" s="156"/>
      <c r="J74" s="156"/>
      <c r="K74" s="156"/>
      <c r="L74" s="156"/>
      <c r="M74" s="249"/>
      <c r="N74" s="249"/>
      <c r="O74" s="249"/>
    </row>
    <row r="75" spans="2:15" ht="18" customHeight="1" x14ac:dyDescent="0.25">
      <c r="B75" s="161"/>
      <c r="C75" s="162"/>
      <c r="D75" s="162"/>
      <c r="E75" s="162"/>
      <c r="F75" s="162"/>
      <c r="G75" s="156"/>
      <c r="H75" s="156"/>
      <c r="I75" s="156"/>
      <c r="J75" s="156"/>
      <c r="K75" s="156"/>
      <c r="L75" s="156"/>
      <c r="M75" s="249"/>
      <c r="N75" s="249"/>
      <c r="O75" s="249"/>
    </row>
    <row r="76" spans="2:15" ht="18" customHeight="1" x14ac:dyDescent="0.25">
      <c r="B76" s="161"/>
      <c r="C76" s="162"/>
      <c r="D76" s="162"/>
      <c r="E76" s="162"/>
      <c r="F76" s="162"/>
      <c r="G76" s="156"/>
      <c r="H76" s="156"/>
      <c r="I76" s="156"/>
      <c r="J76" s="156"/>
      <c r="K76" s="156"/>
      <c r="L76" s="156"/>
      <c r="M76" s="249"/>
      <c r="N76" s="249"/>
      <c r="O76" s="249"/>
    </row>
    <row r="77" spans="2:15" ht="18" customHeight="1" x14ac:dyDescent="0.25">
      <c r="B77" s="161"/>
      <c r="C77" s="162"/>
      <c r="D77" s="162"/>
      <c r="E77" s="162"/>
      <c r="F77" s="162"/>
      <c r="G77" s="156"/>
      <c r="H77" s="156"/>
      <c r="I77" s="156"/>
      <c r="J77" s="156"/>
      <c r="K77" s="156"/>
      <c r="L77" s="156"/>
      <c r="M77" s="249"/>
      <c r="N77" s="249"/>
      <c r="O77" s="249"/>
    </row>
    <row r="78" spans="2:15" ht="18" customHeight="1" x14ac:dyDescent="0.25">
      <c r="B78" s="161"/>
      <c r="C78" s="162"/>
      <c r="D78" s="162"/>
      <c r="E78" s="162"/>
      <c r="F78" s="162"/>
      <c r="G78" s="156"/>
      <c r="H78" s="156"/>
      <c r="I78" s="156"/>
      <c r="J78" s="156"/>
      <c r="K78" s="156"/>
      <c r="L78" s="156"/>
      <c r="M78" s="249"/>
      <c r="N78" s="249"/>
      <c r="O78" s="249"/>
    </row>
    <row r="79" spans="2:15" ht="18" customHeight="1" x14ac:dyDescent="0.25">
      <c r="B79" s="161"/>
      <c r="C79" s="162"/>
      <c r="D79" s="162"/>
      <c r="E79" s="162"/>
      <c r="F79" s="162"/>
      <c r="G79" s="156"/>
      <c r="H79" s="156"/>
      <c r="I79" s="156"/>
      <c r="J79" s="156"/>
      <c r="K79" s="156"/>
      <c r="L79" s="156"/>
      <c r="M79" s="249"/>
      <c r="N79" s="249"/>
      <c r="O79" s="249"/>
    </row>
    <row r="80" spans="2:15" ht="18" customHeight="1" x14ac:dyDescent="0.25">
      <c r="B80" s="161"/>
      <c r="C80" s="162"/>
      <c r="D80" s="162"/>
      <c r="E80" s="162"/>
      <c r="F80" s="162"/>
      <c r="G80" s="156"/>
      <c r="H80" s="156"/>
      <c r="I80" s="156"/>
      <c r="J80" s="156"/>
      <c r="K80" s="156"/>
      <c r="L80" s="156"/>
      <c r="M80" s="249"/>
      <c r="N80" s="249"/>
      <c r="O80" s="249"/>
    </row>
    <row r="81" spans="2:15" ht="18" customHeight="1" x14ac:dyDescent="0.25">
      <c r="B81" s="161"/>
      <c r="C81" s="162"/>
      <c r="D81" s="162"/>
      <c r="E81" s="162"/>
      <c r="F81" s="162"/>
      <c r="G81" s="156"/>
      <c r="H81" s="156"/>
      <c r="I81" s="156"/>
      <c r="J81" s="156"/>
      <c r="K81" s="156"/>
      <c r="L81" s="156"/>
      <c r="M81" s="249"/>
      <c r="N81" s="249"/>
      <c r="O81" s="249"/>
    </row>
    <row r="82" spans="2:15" ht="18" customHeight="1" x14ac:dyDescent="0.25">
      <c r="B82" s="161"/>
      <c r="C82" s="162"/>
      <c r="D82" s="162"/>
      <c r="E82" s="162"/>
      <c r="F82" s="162"/>
      <c r="G82" s="156"/>
      <c r="H82" s="156"/>
      <c r="I82" s="156"/>
      <c r="J82" s="156"/>
      <c r="K82" s="156"/>
      <c r="L82" s="156"/>
      <c r="M82" s="249"/>
      <c r="N82" s="249"/>
      <c r="O82" s="249"/>
    </row>
    <row r="83" spans="2:15" ht="18" customHeight="1" x14ac:dyDescent="0.25">
      <c r="B83" s="161"/>
      <c r="C83" s="162"/>
      <c r="D83" s="162"/>
      <c r="E83" s="162"/>
      <c r="F83" s="162"/>
      <c r="G83" s="156"/>
      <c r="H83" s="156"/>
      <c r="I83" s="156"/>
      <c r="J83" s="156"/>
      <c r="K83" s="156"/>
      <c r="L83" s="156"/>
      <c r="M83" s="249"/>
      <c r="N83" s="249"/>
      <c r="O83" s="249"/>
    </row>
    <row r="84" spans="2:15" ht="18" customHeight="1" x14ac:dyDescent="0.25">
      <c r="B84" s="161"/>
      <c r="C84" s="162"/>
      <c r="D84" s="162"/>
      <c r="E84" s="162"/>
      <c r="F84" s="162"/>
      <c r="G84" s="156"/>
      <c r="H84" s="156"/>
      <c r="I84" s="156"/>
      <c r="J84" s="156"/>
      <c r="K84" s="156"/>
      <c r="L84" s="156"/>
      <c r="M84" s="249"/>
      <c r="N84" s="249"/>
      <c r="O84" s="249"/>
    </row>
    <row r="85" spans="2:15" ht="18" customHeight="1" x14ac:dyDescent="0.25">
      <c r="B85" s="161"/>
      <c r="C85" s="162"/>
      <c r="D85" s="162"/>
      <c r="E85" s="162"/>
      <c r="F85" s="162"/>
      <c r="G85" s="156"/>
      <c r="H85" s="156"/>
      <c r="I85" s="156"/>
      <c r="J85" s="156"/>
      <c r="K85" s="156"/>
      <c r="L85" s="156"/>
      <c r="M85" s="249"/>
      <c r="N85" s="249"/>
      <c r="O85" s="249"/>
    </row>
    <row r="86" spans="2:15" ht="18" customHeight="1" x14ac:dyDescent="0.25">
      <c r="B86" s="161"/>
      <c r="C86" s="162"/>
      <c r="D86" s="162"/>
      <c r="E86" s="162"/>
      <c r="F86" s="162"/>
      <c r="G86" s="156"/>
      <c r="H86" s="156"/>
      <c r="I86" s="156"/>
      <c r="J86" s="156"/>
      <c r="K86" s="156"/>
      <c r="L86" s="156"/>
      <c r="M86" s="249"/>
      <c r="N86" s="249"/>
      <c r="O86" s="249"/>
    </row>
    <row r="87" spans="2:15" ht="18" customHeight="1" x14ac:dyDescent="0.25">
      <c r="B87" s="161"/>
      <c r="C87" s="162"/>
      <c r="D87" s="162"/>
      <c r="E87" s="162"/>
      <c r="F87" s="162"/>
      <c r="G87" s="156"/>
      <c r="H87" s="156"/>
      <c r="I87" s="156"/>
      <c r="J87" s="156"/>
      <c r="K87" s="156"/>
      <c r="L87" s="156"/>
      <c r="M87" s="249"/>
      <c r="N87" s="249"/>
      <c r="O87" s="249"/>
    </row>
    <row r="88" spans="2:15" ht="14.25" x14ac:dyDescent="0.25">
      <c r="O88" s="144">
        <v>3</v>
      </c>
    </row>
  </sheetData>
  <sheetProtection sheet="1" formatCells="0" formatColumns="0" formatRows="0"/>
  <mergeCells count="24">
    <mergeCell ref="K4:L4"/>
    <mergeCell ref="J9:K9"/>
    <mergeCell ref="J10:K10"/>
    <mergeCell ref="K25:L25"/>
    <mergeCell ref="M25:N25"/>
    <mergeCell ref="I4:J4"/>
    <mergeCell ref="L15:M15"/>
    <mergeCell ref="L16:M16"/>
    <mergeCell ref="L17:M17"/>
    <mergeCell ref="L18:M18"/>
    <mergeCell ref="L19:M19"/>
    <mergeCell ref="H25:I25"/>
    <mergeCell ref="I23:J23"/>
    <mergeCell ref="E17:F17"/>
    <mergeCell ref="E18:F18"/>
    <mergeCell ref="E20:F20"/>
    <mergeCell ref="E19:F19"/>
    <mergeCell ref="E22:F22"/>
    <mergeCell ref="E23:F23"/>
    <mergeCell ref="B6:D6"/>
    <mergeCell ref="E15:F15"/>
    <mergeCell ref="E16:F16"/>
    <mergeCell ref="E4:H4"/>
    <mergeCell ref="E6:H6"/>
  </mergeCells>
  <phoneticPr fontId="32" type="noConversion"/>
  <conditionalFormatting sqref="G16:G20">
    <cfRule type="containsErrors" dxfId="139" priority="1">
      <formula>ISERROR(G16)</formula>
    </cfRule>
  </conditionalFormatting>
  <conditionalFormatting sqref="G22:G23">
    <cfRule type="containsErrors" dxfId="138" priority="10">
      <formula>ISERROR(G22)</formula>
    </cfRule>
  </conditionalFormatting>
  <conditionalFormatting sqref="N16:N20">
    <cfRule type="containsErrors" dxfId="137" priority="2">
      <formula>ISERROR(N16)</formula>
    </cfRule>
  </conditionalFormatting>
  <conditionalFormatting sqref="O23">
    <cfRule type="containsErrors" dxfId="136" priority="3">
      <formula>ISERROR(O23)</formula>
    </cfRule>
  </conditionalFormatting>
  <dataValidations count="4">
    <dataValidation type="list" allowBlank="1" showInputMessage="1" showErrorMessage="1" sqref="I11" xr:uid="{4C46994A-831B-49C5-A455-E10F8631D598}">
      <formula1>"chain surveying with steel tape,electro-optical distance measurement"</formula1>
    </dataValidation>
    <dataValidation type="list" allowBlank="1" showErrorMessage="1" error="Value A, H or D as capital letter" sqref="H22" xr:uid="{267E5F94-FDB9-4820-A98A-56842858C919}">
      <formula1>"a,h,d"</formula1>
    </dataValidation>
    <dataValidation type="list" allowBlank="1" showInputMessage="1" showErrorMessage="1" sqref="B6:D6" xr:uid="{D8622F7B-4455-4FB6-A0FA-5313F2FF337E}">
      <formula1>"WA-AIMS Measurer [Grade A]:,WA-AIMS Measurer [Grade B]:"</formula1>
    </dataValidation>
    <dataValidation type="list" allowBlank="1" showInputMessage="1" showErrorMessage="1" sqref="J9:J10" xr:uid="{8C21168A-164E-4663-9D61-4F113311D88C}">
      <formula1>"steel tape,electro-optic"</formula1>
    </dataValidation>
  </dataValidations>
  <pageMargins left="0.78740157480314965" right="0.19685039370078741" top="0.19685039370078741" bottom="0.19685039370078741" header="0" footer="0.19685039370078741"/>
  <pageSetup paperSize="9" scale="56" fitToHeight="0" orientation="portrait" horizontalDpi="1200" verticalDpi="1200" r:id="rId1"/>
  <headerFooter>
    <oddFooter>&amp;C&amp;"Arial Narrow,Standard"based by WA/AIMS • report form 1-25.5 • © kjm • Copyright reserved!</oddFooter>
  </headerFooter>
  <ignoredErrors>
    <ignoredError sqref="G23" evalError="1"/>
  </ignoredError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DAB3A-907A-436C-B16A-649ADBFB1343}">
  <sheetPr>
    <pageSetUpPr fitToPage="1"/>
  </sheetPr>
  <dimension ref="B1:T108"/>
  <sheetViews>
    <sheetView showZeros="0" zoomScaleNormal="100" zoomScaleSheetLayoutView="100" workbookViewId="0">
      <selection activeCell="E4" sqref="E4"/>
    </sheetView>
  </sheetViews>
  <sheetFormatPr baseColWidth="10" defaultColWidth="11.42578125" defaultRowHeight="16.5" x14ac:dyDescent="0.25"/>
  <cols>
    <col min="1" max="1" width="2.28515625" style="8" customWidth="1"/>
    <col min="2" max="2" width="9.7109375" style="8" customWidth="1"/>
    <col min="3" max="7" width="11.7109375" style="8" customWidth="1"/>
    <col min="8" max="9" width="11.28515625" style="8" customWidth="1"/>
    <col min="10" max="12" width="11.7109375" style="8" customWidth="1"/>
    <col min="13" max="14" width="11.7109375" style="15" customWidth="1"/>
    <col min="15" max="15" width="12.7109375" style="8" customWidth="1"/>
    <col min="16" max="16384" width="11.42578125" style="8"/>
  </cols>
  <sheetData>
    <row r="1" spans="2:15" s="19" customFormat="1" ht="22.5" customHeight="1" x14ac:dyDescent="0.2">
      <c r="B1" s="20" t="s">
        <v>71</v>
      </c>
      <c r="C1" s="20"/>
      <c r="D1" s="25"/>
      <c r="E1" s="50"/>
      <c r="F1" s="20" t="s">
        <v>108</v>
      </c>
      <c r="G1" s="49"/>
      <c r="H1" s="20"/>
      <c r="I1" s="49"/>
      <c r="J1" s="49"/>
      <c r="K1" s="49"/>
      <c r="L1" s="50"/>
      <c r="M1" s="28"/>
      <c r="N1" s="28"/>
      <c r="O1" s="25"/>
    </row>
    <row r="2" spans="2:15" ht="6" customHeight="1" x14ac:dyDescent="0.25">
      <c r="B2" s="16"/>
      <c r="C2" s="16"/>
      <c r="D2" s="16"/>
      <c r="E2" s="16"/>
      <c r="F2" s="16"/>
      <c r="G2" s="16"/>
      <c r="H2" s="16"/>
      <c r="I2" s="16"/>
      <c r="J2" s="16"/>
      <c r="K2" s="16"/>
      <c r="L2" s="16"/>
      <c r="M2" s="17"/>
      <c r="N2" s="17"/>
      <c r="O2" s="16"/>
    </row>
    <row r="3" spans="2:15" ht="7.5" customHeight="1" x14ac:dyDescent="0.25"/>
    <row r="4" spans="2:15" s="111" customFormat="1" ht="16.5" customHeight="1" x14ac:dyDescent="0.25">
      <c r="B4" s="307" t="s">
        <v>41</v>
      </c>
      <c r="C4" s="19"/>
      <c r="D4" s="19"/>
      <c r="E4" s="309"/>
      <c r="F4" s="19"/>
      <c r="G4" s="310"/>
      <c r="H4" s="310"/>
      <c r="I4" s="209" t="s">
        <v>51</v>
      </c>
      <c r="J4" s="104"/>
      <c r="K4" s="300"/>
      <c r="L4" s="300"/>
      <c r="M4" s="251"/>
      <c r="N4" s="251"/>
      <c r="O4" s="251"/>
    </row>
    <row r="5" spans="2:15" s="111" customFormat="1" ht="7.5" customHeight="1" x14ac:dyDescent="0.25">
      <c r="B5" s="102"/>
      <c r="C5" s="114"/>
      <c r="F5" s="96"/>
      <c r="G5" s="96"/>
      <c r="H5" s="96"/>
      <c r="I5" s="96"/>
      <c r="J5" s="96"/>
      <c r="K5" s="96"/>
      <c r="L5" s="96"/>
      <c r="M5" s="96"/>
      <c r="N5" s="96"/>
      <c r="O5" s="96"/>
    </row>
    <row r="6" spans="2:15" s="111" customFormat="1" ht="16.5" customHeight="1" x14ac:dyDescent="0.25">
      <c r="B6" s="284" t="s">
        <v>26</v>
      </c>
      <c r="C6" s="284"/>
      <c r="D6" s="284"/>
      <c r="E6" s="255"/>
      <c r="G6" s="252"/>
      <c r="H6" s="252"/>
      <c r="I6" s="252"/>
      <c r="J6" s="104"/>
      <c r="K6" s="251"/>
      <c r="L6" s="251"/>
      <c r="M6" s="251"/>
      <c r="N6" s="251"/>
      <c r="O6" s="104"/>
    </row>
    <row r="7" spans="2:15" s="111" customFormat="1" ht="6" customHeight="1" x14ac:dyDescent="0.25">
      <c r="B7" s="236"/>
      <c r="C7" s="236"/>
      <c r="D7" s="236"/>
      <c r="E7" s="236"/>
      <c r="F7" s="237"/>
      <c r="G7" s="237"/>
      <c r="H7" s="237"/>
      <c r="I7" s="237"/>
      <c r="J7" s="237"/>
      <c r="K7" s="237"/>
      <c r="L7" s="237"/>
      <c r="M7" s="237"/>
      <c r="N7" s="237"/>
      <c r="O7" s="237"/>
    </row>
    <row r="8" spans="2:15" s="111" customFormat="1" ht="16.5" customHeight="1" x14ac:dyDescent="0.25">
      <c r="B8" s="284" t="s">
        <v>53</v>
      </c>
      <c r="C8" s="284"/>
      <c r="D8" s="284"/>
      <c r="E8" s="255"/>
      <c r="G8" s="252"/>
      <c r="H8" s="252"/>
      <c r="I8" s="252"/>
      <c r="J8" s="104"/>
      <c r="O8" s="104"/>
    </row>
    <row r="9" spans="2:15" s="111" customFormat="1" ht="7.5" customHeight="1" x14ac:dyDescent="0.25">
      <c r="B9" s="117"/>
      <c r="C9" s="117"/>
      <c r="D9" s="117"/>
      <c r="E9" s="117"/>
      <c r="F9" s="118"/>
      <c r="G9" s="117"/>
      <c r="H9" s="119"/>
      <c r="I9" s="119"/>
      <c r="J9" s="119"/>
      <c r="K9" s="119"/>
      <c r="L9" s="120"/>
      <c r="M9" s="120"/>
      <c r="N9" s="117"/>
      <c r="O9" s="117"/>
    </row>
    <row r="10" spans="2:15" s="111" customFormat="1" ht="7.5" customHeight="1" x14ac:dyDescent="0.25">
      <c r="B10" s="121"/>
      <c r="C10" s="114"/>
      <c r="G10" s="114"/>
      <c r="H10" s="114"/>
      <c r="I10" s="114"/>
      <c r="J10" s="114"/>
      <c r="K10" s="114"/>
      <c r="L10" s="114"/>
      <c r="M10" s="115"/>
      <c r="N10" s="116"/>
    </row>
    <row r="11" spans="2:15" s="111" customFormat="1" ht="15" customHeight="1" x14ac:dyDescent="0.25">
      <c r="B11" s="50" t="s">
        <v>110</v>
      </c>
      <c r="C11" s="113"/>
      <c r="D11" s="113"/>
      <c r="E11" s="113"/>
      <c r="F11" s="113"/>
      <c r="G11" s="113"/>
      <c r="H11" s="113"/>
      <c r="I11" s="50" t="s">
        <v>109</v>
      </c>
      <c r="J11" s="113"/>
      <c r="K11" s="114"/>
      <c r="L11" s="115"/>
      <c r="M11" s="116"/>
    </row>
    <row r="12" spans="2:15" s="19" customFormat="1" ht="16.5" customHeight="1" x14ac:dyDescent="0.25">
      <c r="B12" s="149" t="s">
        <v>27</v>
      </c>
      <c r="C12" s="153"/>
      <c r="D12" s="170"/>
      <c r="E12" s="171"/>
      <c r="F12" s="171"/>
      <c r="G12" s="171"/>
      <c r="H12" s="169"/>
      <c r="I12" s="179" t="s">
        <v>69</v>
      </c>
      <c r="K12" s="301" t="s">
        <v>52</v>
      </c>
      <c r="L12" s="301"/>
      <c r="M12" s="185" t="s">
        <v>16</v>
      </c>
      <c r="N12" s="172"/>
    </row>
    <row r="13" spans="2:15" s="19" customFormat="1" ht="16.5" customHeight="1" x14ac:dyDescent="0.25">
      <c r="B13" s="149" t="s">
        <v>99</v>
      </c>
      <c r="D13" s="150"/>
      <c r="E13" s="151" t="s">
        <v>1</v>
      </c>
      <c r="G13" s="152"/>
      <c r="I13" s="149" t="s">
        <v>99</v>
      </c>
      <c r="K13" s="154">
        <f>D13</f>
        <v>0</v>
      </c>
      <c r="L13" s="151" t="s">
        <v>1</v>
      </c>
      <c r="N13" s="155">
        <f>G13</f>
        <v>0</v>
      </c>
    </row>
    <row r="14" spans="2:15" s="5" customFormat="1" ht="6" customHeight="1" x14ac:dyDescent="0.25">
      <c r="B14" s="26"/>
      <c r="C14" s="24"/>
      <c r="D14" s="25"/>
      <c r="E14" s="25"/>
      <c r="F14" s="25"/>
      <c r="G14" s="24"/>
      <c r="H14" s="24"/>
      <c r="I14" s="24"/>
      <c r="J14" s="24"/>
      <c r="K14" s="24"/>
      <c r="L14" s="24"/>
      <c r="M14" s="27"/>
      <c r="N14" s="28"/>
      <c r="O14" s="25"/>
    </row>
    <row r="15" spans="2:15" s="5" customFormat="1" ht="16.5" customHeight="1" x14ac:dyDescent="0.25">
      <c r="B15" s="123" t="s">
        <v>29</v>
      </c>
      <c r="C15" s="123" t="s">
        <v>30</v>
      </c>
      <c r="D15" s="123" t="s">
        <v>2</v>
      </c>
      <c r="E15" s="285" t="s">
        <v>100</v>
      </c>
      <c r="F15" s="286"/>
      <c r="G15" s="128">
        <f>AVERAGE(D17:D20)</f>
        <v>0</v>
      </c>
      <c r="H15" s="25"/>
      <c r="I15" s="123" t="s">
        <v>29</v>
      </c>
      <c r="J15" s="123" t="s">
        <v>30</v>
      </c>
      <c r="K15" s="123" t="s">
        <v>2</v>
      </c>
      <c r="L15" s="285" t="s">
        <v>100</v>
      </c>
      <c r="M15" s="286"/>
      <c r="N15" s="128">
        <f>AVERAGE(K17:K20)</f>
        <v>0</v>
      </c>
    </row>
    <row r="16" spans="2:15" s="5" customFormat="1" ht="16.5" customHeight="1" x14ac:dyDescent="0.25">
      <c r="B16" s="122" t="s">
        <v>31</v>
      </c>
      <c r="C16" s="31"/>
      <c r="D16" s="122"/>
      <c r="E16" s="287" t="s">
        <v>18</v>
      </c>
      <c r="F16" s="288"/>
      <c r="G16" s="129" t="e">
        <f>G15/N12*1000</f>
        <v>#DIV/0!</v>
      </c>
      <c r="H16" s="25"/>
      <c r="I16" s="122" t="s">
        <v>31</v>
      </c>
      <c r="J16" s="31"/>
      <c r="K16" s="122"/>
      <c r="L16" s="287" t="s">
        <v>18</v>
      </c>
      <c r="M16" s="288"/>
      <c r="N16" s="129" t="e">
        <f>N15/N12*1000</f>
        <v>#DIV/0!</v>
      </c>
    </row>
    <row r="17" spans="2:15" s="5" customFormat="1" ht="16.5" customHeight="1" x14ac:dyDescent="0.25">
      <c r="B17" s="122" t="s">
        <v>32</v>
      </c>
      <c r="C17" s="31"/>
      <c r="D17" s="122">
        <f>C17-C16</f>
        <v>0</v>
      </c>
      <c r="E17" s="287" t="s">
        <v>17</v>
      </c>
      <c r="F17" s="288"/>
      <c r="G17" s="129" t="e">
        <f>G16*0.1%</f>
        <v>#DIV/0!</v>
      </c>
      <c r="H17" s="25"/>
      <c r="I17" s="122" t="s">
        <v>32</v>
      </c>
      <c r="J17" s="31"/>
      <c r="K17" s="122">
        <f>J17-J16</f>
        <v>0</v>
      </c>
      <c r="L17" s="287" t="s">
        <v>17</v>
      </c>
      <c r="M17" s="288"/>
      <c r="N17" s="129" t="e">
        <f>N16*0.1%</f>
        <v>#DIV/0!</v>
      </c>
    </row>
    <row r="18" spans="2:15" s="5" customFormat="1" ht="16.5" customHeight="1" x14ac:dyDescent="0.25">
      <c r="B18" s="122" t="s">
        <v>33</v>
      </c>
      <c r="C18" s="31"/>
      <c r="D18" s="122">
        <f t="shared" ref="D18:D20" si="0">C18-C17</f>
        <v>0</v>
      </c>
      <c r="E18" s="293" t="s">
        <v>61</v>
      </c>
      <c r="F18" s="293"/>
      <c r="G18" s="130" t="e">
        <f>G16*1.001</f>
        <v>#DIV/0!</v>
      </c>
      <c r="H18" s="25"/>
      <c r="I18" s="122" t="s">
        <v>33</v>
      </c>
      <c r="J18" s="31"/>
      <c r="K18" s="122">
        <f t="shared" ref="K18:K20" si="1">J18-J17</f>
        <v>0</v>
      </c>
      <c r="L18" s="285" t="s">
        <v>62</v>
      </c>
      <c r="M18" s="286"/>
      <c r="N18" s="130" t="e">
        <f>N16*1.001</f>
        <v>#DIV/0!</v>
      </c>
    </row>
    <row r="19" spans="2:15" s="5" customFormat="1" ht="16.5" customHeight="1" x14ac:dyDescent="0.25">
      <c r="B19" s="122" t="s">
        <v>34</v>
      </c>
      <c r="C19" s="31"/>
      <c r="D19" s="122">
        <f t="shared" si="0"/>
        <v>0</v>
      </c>
      <c r="E19" s="294" t="str">
        <f>IF(STDEVP(D16:D19)&gt;3,"Great standard deviation &gt;3C +/-","Standard deviation +/-")</f>
        <v>Standard deviation +/-</v>
      </c>
      <c r="F19" s="294"/>
      <c r="G19" s="42" t="e">
        <f>STDEVP(D17:D20)*N12*100/G15</f>
        <v>#DIV/0!</v>
      </c>
      <c r="H19" s="25"/>
      <c r="I19" s="122" t="s">
        <v>34</v>
      </c>
      <c r="J19" s="31"/>
      <c r="K19" s="122">
        <f t="shared" si="1"/>
        <v>0</v>
      </c>
      <c r="L19" s="295" t="str">
        <f>IF(STDEVP(K16:K19)&gt;3,"Great standard deviation &gt;3C +/-","Standard deviation +/-")</f>
        <v>Standard deviation +/-</v>
      </c>
      <c r="M19" s="296"/>
      <c r="N19" s="42" t="e">
        <f>STDEVP(K17:K20)*N12*100/N15</f>
        <v>#DIV/0!</v>
      </c>
    </row>
    <row r="20" spans="2:15" s="5" customFormat="1" ht="16.5" customHeight="1" x14ac:dyDescent="0.25">
      <c r="B20" s="122" t="s">
        <v>35</v>
      </c>
      <c r="C20" s="31"/>
      <c r="D20" s="122">
        <f t="shared" si="0"/>
        <v>0</v>
      </c>
      <c r="E20" s="25"/>
      <c r="F20" s="131" t="s">
        <v>19</v>
      </c>
      <c r="G20" s="42" t="e">
        <f>N12/G15*100</f>
        <v>#DIV/0!</v>
      </c>
      <c r="H20" s="36"/>
      <c r="I20" s="122" t="s">
        <v>35</v>
      </c>
      <c r="J20" s="31"/>
      <c r="K20" s="122">
        <f t="shared" si="1"/>
        <v>0</v>
      </c>
      <c r="L20" s="25"/>
      <c r="M20" s="131" t="s">
        <v>19</v>
      </c>
      <c r="N20" s="42" t="e">
        <f>N12/N15*100</f>
        <v>#DIV/0!</v>
      </c>
    </row>
    <row r="21" spans="2:15" s="5" customFormat="1" ht="6" customHeight="1" x14ac:dyDescent="0.25">
      <c r="B21" s="26"/>
      <c r="C21" s="24"/>
      <c r="D21" s="25"/>
      <c r="E21" s="25"/>
      <c r="F21" s="25"/>
      <c r="G21" s="24"/>
      <c r="H21" s="24"/>
      <c r="I21" s="24"/>
      <c r="J21" s="24"/>
      <c r="K21" s="24"/>
      <c r="L21" s="24"/>
      <c r="M21" s="27"/>
      <c r="N21" s="28"/>
      <c r="O21" s="25"/>
    </row>
    <row r="22" spans="2:15" s="111" customFormat="1" ht="15" customHeight="1" x14ac:dyDescent="0.25">
      <c r="B22" s="50" t="s">
        <v>111</v>
      </c>
      <c r="C22" s="113"/>
      <c r="D22" s="113"/>
      <c r="E22" s="113"/>
      <c r="F22" s="113"/>
      <c r="G22" s="113"/>
      <c r="H22" s="113"/>
      <c r="I22" s="50" t="s">
        <v>112</v>
      </c>
      <c r="J22" s="113"/>
      <c r="K22" s="114"/>
      <c r="L22" s="115"/>
      <c r="M22" s="116"/>
    </row>
    <row r="23" spans="2:15" s="19" customFormat="1" ht="16.5" customHeight="1" x14ac:dyDescent="0.25">
      <c r="B23" s="149" t="s">
        <v>70</v>
      </c>
      <c r="C23" s="153"/>
      <c r="D23" s="170">
        <f>D12</f>
        <v>0</v>
      </c>
      <c r="E23" s="171"/>
      <c r="F23" s="171"/>
      <c r="G23" s="171"/>
      <c r="H23" s="169"/>
      <c r="I23" s="179" t="s">
        <v>69</v>
      </c>
      <c r="K23" s="301" t="s">
        <v>52</v>
      </c>
      <c r="L23" s="301"/>
      <c r="M23" s="185" t="s">
        <v>16</v>
      </c>
      <c r="N23" s="172">
        <f>N12</f>
        <v>0</v>
      </c>
    </row>
    <row r="24" spans="2:15" s="19" customFormat="1" ht="16.5" customHeight="1" x14ac:dyDescent="0.25">
      <c r="B24" s="149" t="s">
        <v>99</v>
      </c>
      <c r="D24" s="150"/>
      <c r="E24" s="151" t="s">
        <v>1</v>
      </c>
      <c r="G24" s="152"/>
      <c r="I24" s="149" t="s">
        <v>99</v>
      </c>
      <c r="K24" s="154">
        <f>D24</f>
        <v>0</v>
      </c>
      <c r="L24" s="151" t="s">
        <v>1</v>
      </c>
      <c r="N24" s="155">
        <f>G24</f>
        <v>0</v>
      </c>
    </row>
    <row r="25" spans="2:15" s="5" customFormat="1" ht="6" customHeight="1" x14ac:dyDescent="0.25">
      <c r="B25" s="26"/>
      <c r="C25" s="24"/>
      <c r="D25" s="25"/>
      <c r="E25" s="25"/>
      <c r="F25" s="25"/>
      <c r="G25" s="24"/>
      <c r="H25" s="24"/>
      <c r="I25" s="24"/>
      <c r="J25" s="24"/>
      <c r="K25" s="24"/>
      <c r="L25" s="24"/>
      <c r="M25" s="27"/>
      <c r="N25" s="28"/>
      <c r="O25" s="25"/>
    </row>
    <row r="26" spans="2:15" s="5" customFormat="1" ht="16.5" customHeight="1" x14ac:dyDescent="0.25">
      <c r="B26" s="123" t="s">
        <v>29</v>
      </c>
      <c r="C26" s="123" t="s">
        <v>30</v>
      </c>
      <c r="D26" s="123" t="s">
        <v>2</v>
      </c>
      <c r="E26" s="285" t="s">
        <v>101</v>
      </c>
      <c r="F26" s="286"/>
      <c r="G26" s="158">
        <f>AVERAGE(D28:D31)</f>
        <v>0</v>
      </c>
      <c r="H26" s="25"/>
      <c r="I26" s="123" t="s">
        <v>29</v>
      </c>
      <c r="J26" s="123" t="s">
        <v>30</v>
      </c>
      <c r="K26" s="123" t="s">
        <v>2</v>
      </c>
      <c r="L26" s="285" t="s">
        <v>101</v>
      </c>
      <c r="M26" s="286"/>
      <c r="N26" s="158">
        <f>AVERAGE(K28:K31)</f>
        <v>0</v>
      </c>
    </row>
    <row r="27" spans="2:15" s="5" customFormat="1" ht="16.5" customHeight="1" x14ac:dyDescent="0.25">
      <c r="B27" s="122" t="s">
        <v>31</v>
      </c>
      <c r="C27" s="156"/>
      <c r="D27" s="157"/>
      <c r="E27" s="287" t="s">
        <v>18</v>
      </c>
      <c r="F27" s="288"/>
      <c r="G27" s="159" t="e">
        <f>G26/N23*1000</f>
        <v>#DIV/0!</v>
      </c>
      <c r="H27" s="25"/>
      <c r="I27" s="122" t="s">
        <v>31</v>
      </c>
      <c r="J27" s="156"/>
      <c r="K27" s="157"/>
      <c r="L27" s="287" t="s">
        <v>18</v>
      </c>
      <c r="M27" s="288"/>
      <c r="N27" s="159" t="e">
        <f>N26/N23*1000</f>
        <v>#DIV/0!</v>
      </c>
    </row>
    <row r="28" spans="2:15" s="5" customFormat="1" ht="16.5" customHeight="1" x14ac:dyDescent="0.25">
      <c r="B28" s="122" t="s">
        <v>32</v>
      </c>
      <c r="C28" s="156"/>
      <c r="D28" s="157">
        <f>C28-C27</f>
        <v>0</v>
      </c>
      <c r="E28" s="287" t="s">
        <v>17</v>
      </c>
      <c r="F28" s="288"/>
      <c r="G28" s="159" t="e">
        <f>G27*0.1%</f>
        <v>#DIV/0!</v>
      </c>
      <c r="H28" s="25"/>
      <c r="I28" s="122" t="s">
        <v>32</v>
      </c>
      <c r="J28" s="156"/>
      <c r="K28" s="157">
        <f>J28-J27</f>
        <v>0</v>
      </c>
      <c r="L28" s="287" t="s">
        <v>17</v>
      </c>
      <c r="M28" s="288"/>
      <c r="N28" s="159" t="e">
        <f>N27*0.1%</f>
        <v>#DIV/0!</v>
      </c>
    </row>
    <row r="29" spans="2:15" s="5" customFormat="1" ht="16.5" customHeight="1" x14ac:dyDescent="0.25">
      <c r="B29" s="122" t="s">
        <v>33</v>
      </c>
      <c r="C29" s="156"/>
      <c r="D29" s="157">
        <f t="shared" ref="D29:D31" si="2">C29-C28</f>
        <v>0</v>
      </c>
      <c r="E29" s="293" t="s">
        <v>64</v>
      </c>
      <c r="F29" s="293"/>
      <c r="G29" s="160" t="e">
        <f>G27*1.001</f>
        <v>#DIV/0!</v>
      </c>
      <c r="H29" s="25"/>
      <c r="I29" s="122" t="s">
        <v>33</v>
      </c>
      <c r="J29" s="156"/>
      <c r="K29" s="157">
        <f t="shared" ref="K29:K31" si="3">J29-J28</f>
        <v>0</v>
      </c>
      <c r="L29" s="285" t="s">
        <v>63</v>
      </c>
      <c r="M29" s="286"/>
      <c r="N29" s="160" t="e">
        <f>N27*1.001</f>
        <v>#DIV/0!</v>
      </c>
    </row>
    <row r="30" spans="2:15" s="5" customFormat="1" ht="16.5" customHeight="1" x14ac:dyDescent="0.25">
      <c r="B30" s="122" t="s">
        <v>34</v>
      </c>
      <c r="C30" s="156"/>
      <c r="D30" s="157">
        <f t="shared" si="2"/>
        <v>0</v>
      </c>
      <c r="E30" s="294" t="str">
        <f>IF(STDEVP(D27:D30)&gt;3,"Great standard deviation &gt;3C +/-","Standard deviation +/-")</f>
        <v>Standard deviation +/-</v>
      </c>
      <c r="F30" s="294"/>
      <c r="G30" s="42" t="e">
        <f>STDEVP(D28:D31)*N23*100/G26</f>
        <v>#DIV/0!</v>
      </c>
      <c r="H30" s="25"/>
      <c r="I30" s="122" t="s">
        <v>34</v>
      </c>
      <c r="J30" s="156"/>
      <c r="K30" s="157">
        <f t="shared" si="3"/>
        <v>0</v>
      </c>
      <c r="L30" s="295" t="str">
        <f>IF(STDEVP(K27:K30)&gt;3,"Great standard deviation &gt;3C +/-","Standard deviation +/-")</f>
        <v>Standard deviation +/-</v>
      </c>
      <c r="M30" s="296"/>
      <c r="N30" s="42" t="e">
        <f>STDEVP(K28:K31)*N23*100/N26</f>
        <v>#DIV/0!</v>
      </c>
    </row>
    <row r="31" spans="2:15" s="5" customFormat="1" ht="16.5" customHeight="1" x14ac:dyDescent="0.25">
      <c r="B31" s="122" t="s">
        <v>35</v>
      </c>
      <c r="C31" s="156"/>
      <c r="D31" s="157">
        <f t="shared" si="2"/>
        <v>0</v>
      </c>
      <c r="E31" s="32"/>
      <c r="F31" s="32"/>
      <c r="G31" s="43"/>
      <c r="H31" s="32"/>
      <c r="I31" s="122" t="s">
        <v>35</v>
      </c>
      <c r="J31" s="156"/>
      <c r="K31" s="157">
        <f t="shared" si="3"/>
        <v>0</v>
      </c>
      <c r="L31" s="25"/>
      <c r="M31" s="25"/>
      <c r="N31" s="25"/>
    </row>
    <row r="32" spans="2:15" s="5" customFormat="1" ht="6" customHeight="1" thickBot="1" x14ac:dyDescent="0.3">
      <c r="B32" s="26"/>
      <c r="C32" s="24"/>
      <c r="D32" s="25"/>
      <c r="E32" s="25"/>
      <c r="F32" s="25"/>
      <c r="G32" s="24"/>
      <c r="H32" s="24"/>
      <c r="I32" s="24"/>
      <c r="J32" s="24"/>
      <c r="K32" s="24"/>
      <c r="L32" s="24"/>
      <c r="M32" s="27"/>
      <c r="N32" s="28"/>
      <c r="O32" s="25"/>
    </row>
    <row r="33" spans="2:20" s="5" customFormat="1" ht="16.5" customHeight="1" thickBot="1" x14ac:dyDescent="0.3">
      <c r="B33" s="297" t="s">
        <v>168</v>
      </c>
      <c r="C33" s="297"/>
      <c r="D33" s="298"/>
      <c r="E33" s="253" t="e">
        <f>IF(F33="A",ROUND((G18+G29)/2,1),IF(F33="H",ROUND(MAX(G18,G29),1),IF(F33="D",ROUND(MIN(G18,G29),1))))</f>
        <v>#DIV/0!</v>
      </c>
      <c r="F33" s="126" t="s">
        <v>15</v>
      </c>
      <c r="G33" s="292" t="str">
        <f>IF(F33="A","Average wc + fc",IF(F33="H","Higher constant",IF(F33="D","Deeper constant")))</f>
        <v>Average wc + fc</v>
      </c>
      <c r="H33" s="292"/>
      <c r="I33" s="297" t="s">
        <v>169</v>
      </c>
      <c r="J33" s="297"/>
      <c r="K33" s="298"/>
      <c r="L33" s="253" t="e">
        <f>IF(M33="A",ROUND((N18+N29)/2,1),IF(M33="H",ROUND(MAX(N18,N29),1),IF(M33="D",ROUND(MIN(N18,N29),1))))</f>
        <v>#DIV/0!</v>
      </c>
      <c r="M33" s="126" t="s">
        <v>15</v>
      </c>
      <c r="N33" s="292" t="str">
        <f>IF(M33="A","Average wc + fc",IF(M33="H","Higher constant",IF(M33="D","Deeper constant")))</f>
        <v>Average wc + fc</v>
      </c>
      <c r="O33" s="292"/>
      <c r="P33" s="9"/>
    </row>
    <row r="34" spans="2:20" s="5" customFormat="1" ht="16.5" customHeight="1" x14ac:dyDescent="0.25">
      <c r="B34" s="306" t="s">
        <v>174</v>
      </c>
      <c r="C34" s="306"/>
      <c r="D34" s="306"/>
      <c r="E34" s="254" t="e">
        <f>IF(F33="A",ROUND((G16+G27)/2,1),IF(F33="H",ROUND(MAX(G16,G27),1),IF(F33="D",ROUND(MIN(G16,G27),1))))</f>
        <v>#DIV/0!</v>
      </c>
      <c r="F34" s="22"/>
      <c r="G34" s="22"/>
      <c r="H34" s="25"/>
      <c r="I34" s="306" t="s">
        <v>174</v>
      </c>
      <c r="J34" s="306"/>
      <c r="K34" s="306"/>
      <c r="L34" s="254" t="e">
        <f>IF(M33="A",ROUND((N16+N27)/2,1),IF(M33="H",ROUND(MAX(N16,N27),1),IF(M33="D",ROUND(MIN(N16,N27),1))))</f>
        <v>#DIV/0!</v>
      </c>
      <c r="M34" s="48"/>
      <c r="N34" s="48"/>
      <c r="O34" s="25"/>
      <c r="S34" s="7"/>
    </row>
    <row r="35" spans="2:20" s="5" customFormat="1" ht="6" customHeight="1" x14ac:dyDescent="0.25">
      <c r="B35" s="22"/>
      <c r="C35" s="22"/>
      <c r="D35" s="22"/>
      <c r="E35" s="22"/>
      <c r="F35" s="22"/>
      <c r="G35" s="22"/>
      <c r="H35" s="25"/>
      <c r="I35" s="25"/>
      <c r="J35" s="22"/>
      <c r="K35" s="22"/>
      <c r="L35" s="22"/>
      <c r="M35" s="48"/>
      <c r="N35" s="48"/>
      <c r="O35" s="25"/>
      <c r="S35" s="7"/>
      <c r="T35" s="14"/>
    </row>
    <row r="36" spans="2:20" s="19" customFormat="1" ht="16.5" customHeight="1" x14ac:dyDescent="0.25">
      <c r="B36" s="133" t="s">
        <v>102</v>
      </c>
      <c r="C36" s="139"/>
      <c r="D36" s="139"/>
      <c r="E36" s="139"/>
      <c r="F36" s="139"/>
      <c r="G36" s="140" t="s">
        <v>0</v>
      </c>
      <c r="H36" s="290" t="s">
        <v>105</v>
      </c>
      <c r="I36" s="291"/>
      <c r="J36" s="141" t="s">
        <v>68</v>
      </c>
      <c r="K36" s="290" t="s">
        <v>104</v>
      </c>
      <c r="L36" s="302"/>
      <c r="M36" s="303" t="s">
        <v>106</v>
      </c>
      <c r="N36" s="304"/>
      <c r="O36" s="143" t="s">
        <v>107</v>
      </c>
    </row>
    <row r="37" spans="2:20" s="25" customFormat="1" ht="16.5" customHeight="1" x14ac:dyDescent="0.25">
      <c r="B37" s="134" t="s">
        <v>103</v>
      </c>
      <c r="C37" s="63"/>
      <c r="D37" s="63"/>
      <c r="E37" s="63"/>
      <c r="F37" s="29"/>
      <c r="G37" s="47"/>
      <c r="H37" s="135" t="s">
        <v>21</v>
      </c>
      <c r="I37" s="136" t="s">
        <v>22</v>
      </c>
      <c r="K37" s="135" t="s">
        <v>23</v>
      </c>
      <c r="L37" s="135" t="s">
        <v>24</v>
      </c>
      <c r="M37" s="138" t="s">
        <v>57</v>
      </c>
      <c r="N37" s="138" t="s">
        <v>58</v>
      </c>
      <c r="O37" s="138" t="s">
        <v>56</v>
      </c>
    </row>
    <row r="38" spans="2:20" s="5" customFormat="1" ht="18" customHeight="1" x14ac:dyDescent="0.25">
      <c r="B38" s="161"/>
      <c r="C38" s="162"/>
      <c r="D38" s="162"/>
      <c r="E38" s="162"/>
      <c r="F38" s="162"/>
      <c r="G38" s="156"/>
      <c r="H38" s="163"/>
      <c r="I38" s="163"/>
      <c r="J38" s="156"/>
      <c r="K38" s="163"/>
      <c r="L38" s="164"/>
      <c r="M38" s="249"/>
      <c r="N38" s="249"/>
      <c r="O38" s="249"/>
    </row>
    <row r="39" spans="2:20" s="5" customFormat="1" ht="18" customHeight="1" x14ac:dyDescent="0.25">
      <c r="B39" s="161"/>
      <c r="C39" s="162"/>
      <c r="D39" s="162"/>
      <c r="E39" s="162"/>
      <c r="F39" s="162"/>
      <c r="G39" s="156"/>
      <c r="H39" s="156"/>
      <c r="I39" s="156"/>
      <c r="J39" s="156"/>
      <c r="K39" s="156"/>
      <c r="L39" s="156"/>
      <c r="M39" s="249"/>
      <c r="N39" s="249"/>
      <c r="O39" s="249"/>
    </row>
    <row r="40" spans="2:20" s="5" customFormat="1" ht="18" customHeight="1" x14ac:dyDescent="0.25">
      <c r="B40" s="161"/>
      <c r="C40" s="162"/>
      <c r="D40" s="162"/>
      <c r="E40" s="162"/>
      <c r="F40" s="162"/>
      <c r="G40" s="156"/>
      <c r="H40" s="156"/>
      <c r="I40" s="156"/>
      <c r="J40" s="156"/>
      <c r="K40" s="156"/>
      <c r="L40" s="156"/>
      <c r="M40" s="249"/>
      <c r="N40" s="249"/>
      <c r="O40" s="249"/>
    </row>
    <row r="41" spans="2:20" s="5" customFormat="1" ht="18" customHeight="1" x14ac:dyDescent="0.25">
      <c r="B41" s="161"/>
      <c r="C41" s="162"/>
      <c r="D41" s="162"/>
      <c r="E41" s="162"/>
      <c r="F41" s="162"/>
      <c r="G41" s="156"/>
      <c r="H41" s="156"/>
      <c r="I41" s="156"/>
      <c r="J41" s="156"/>
      <c r="K41" s="156"/>
      <c r="L41" s="156"/>
      <c r="M41" s="249"/>
      <c r="N41" s="249"/>
      <c r="O41" s="249"/>
    </row>
    <row r="42" spans="2:20" s="5" customFormat="1" ht="18" customHeight="1" x14ac:dyDescent="0.25">
      <c r="B42" s="161"/>
      <c r="C42" s="162"/>
      <c r="D42" s="162"/>
      <c r="E42" s="162"/>
      <c r="F42" s="162"/>
      <c r="G42" s="156"/>
      <c r="H42" s="156"/>
      <c r="I42" s="156"/>
      <c r="J42" s="156"/>
      <c r="K42" s="156"/>
      <c r="L42" s="156"/>
      <c r="M42" s="249"/>
      <c r="N42" s="249"/>
      <c r="O42" s="249"/>
    </row>
    <row r="43" spans="2:20" s="5" customFormat="1" ht="18" customHeight="1" x14ac:dyDescent="0.25">
      <c r="B43" s="161"/>
      <c r="C43" s="162"/>
      <c r="D43" s="162"/>
      <c r="E43" s="162"/>
      <c r="F43" s="162"/>
      <c r="G43" s="156"/>
      <c r="H43" s="156"/>
      <c r="I43" s="156"/>
      <c r="J43" s="156"/>
      <c r="K43" s="156"/>
      <c r="L43" s="156"/>
      <c r="M43" s="249"/>
      <c r="N43" s="249"/>
      <c r="O43" s="249"/>
    </row>
    <row r="44" spans="2:20" s="5" customFormat="1" ht="18" customHeight="1" x14ac:dyDescent="0.25">
      <c r="B44" s="161"/>
      <c r="C44" s="162"/>
      <c r="D44" s="162"/>
      <c r="E44" s="162"/>
      <c r="F44" s="162"/>
      <c r="G44" s="156"/>
      <c r="H44" s="156"/>
      <c r="I44" s="156"/>
      <c r="J44" s="156"/>
      <c r="K44" s="156"/>
      <c r="L44" s="156"/>
      <c r="M44" s="249"/>
      <c r="N44" s="249"/>
      <c r="O44" s="249"/>
    </row>
    <row r="45" spans="2:20" s="5" customFormat="1" ht="18" customHeight="1" x14ac:dyDescent="0.25">
      <c r="B45" s="161"/>
      <c r="C45" s="162"/>
      <c r="D45" s="162"/>
      <c r="E45" s="162"/>
      <c r="F45" s="162"/>
      <c r="G45" s="156"/>
      <c r="H45" s="156"/>
      <c r="I45" s="156"/>
      <c r="J45" s="156"/>
      <c r="K45" s="156"/>
      <c r="L45" s="156"/>
      <c r="M45" s="249"/>
      <c r="N45" s="249"/>
      <c r="O45" s="249"/>
    </row>
    <row r="46" spans="2:20" s="5" customFormat="1" ht="18" customHeight="1" x14ac:dyDescent="0.25">
      <c r="B46" s="161"/>
      <c r="C46" s="162"/>
      <c r="D46" s="162"/>
      <c r="E46" s="162"/>
      <c r="F46" s="162"/>
      <c r="G46" s="156"/>
      <c r="H46" s="156"/>
      <c r="I46" s="156"/>
      <c r="J46" s="156"/>
      <c r="K46" s="156"/>
      <c r="L46" s="156"/>
      <c r="M46" s="249"/>
      <c r="N46" s="249"/>
      <c r="O46" s="249"/>
    </row>
    <row r="47" spans="2:20" s="5" customFormat="1" ht="18" customHeight="1" x14ac:dyDescent="0.25">
      <c r="B47" s="161"/>
      <c r="C47" s="162"/>
      <c r="D47" s="162"/>
      <c r="E47" s="162"/>
      <c r="F47" s="162"/>
      <c r="G47" s="156"/>
      <c r="H47" s="156"/>
      <c r="I47" s="156"/>
      <c r="J47" s="156"/>
      <c r="K47" s="156"/>
      <c r="L47" s="156"/>
      <c r="M47" s="249"/>
      <c r="N47" s="249"/>
      <c r="O47" s="249"/>
    </row>
    <row r="48" spans="2:20" s="5" customFormat="1" ht="18" customHeight="1" x14ac:dyDescent="0.25">
      <c r="B48" s="161"/>
      <c r="C48" s="162"/>
      <c r="D48" s="162"/>
      <c r="E48" s="162"/>
      <c r="F48" s="162"/>
      <c r="G48" s="156"/>
      <c r="H48" s="156"/>
      <c r="I48" s="156"/>
      <c r="J48" s="156"/>
      <c r="K48" s="156"/>
      <c r="L48" s="156"/>
      <c r="M48" s="249"/>
      <c r="N48" s="249"/>
      <c r="O48" s="249"/>
    </row>
    <row r="49" spans="2:15" s="5" customFormat="1" ht="18" customHeight="1" x14ac:dyDescent="0.25">
      <c r="B49" s="161"/>
      <c r="C49" s="162"/>
      <c r="D49" s="162"/>
      <c r="E49" s="162"/>
      <c r="F49" s="162"/>
      <c r="G49" s="156"/>
      <c r="H49" s="156"/>
      <c r="I49" s="156"/>
      <c r="J49" s="156"/>
      <c r="K49" s="156"/>
      <c r="L49" s="156"/>
      <c r="M49" s="249"/>
      <c r="N49" s="249"/>
      <c r="O49" s="249"/>
    </row>
    <row r="50" spans="2:15" s="5" customFormat="1" ht="18" customHeight="1" x14ac:dyDescent="0.25">
      <c r="B50" s="161"/>
      <c r="C50" s="162"/>
      <c r="D50" s="162"/>
      <c r="E50" s="162"/>
      <c r="F50" s="162"/>
      <c r="G50" s="156"/>
      <c r="H50" s="156"/>
      <c r="I50" s="156"/>
      <c r="J50" s="156"/>
      <c r="K50" s="156"/>
      <c r="L50" s="156"/>
      <c r="M50" s="249"/>
      <c r="N50" s="249"/>
      <c r="O50" s="249"/>
    </row>
    <row r="51" spans="2:15" s="5" customFormat="1" ht="18" customHeight="1" x14ac:dyDescent="0.25">
      <c r="B51" s="161"/>
      <c r="C51" s="162"/>
      <c r="D51" s="162"/>
      <c r="E51" s="162"/>
      <c r="F51" s="162"/>
      <c r="G51" s="156"/>
      <c r="H51" s="156"/>
      <c r="I51" s="156"/>
      <c r="J51" s="156"/>
      <c r="K51" s="156"/>
      <c r="L51" s="156"/>
      <c r="M51" s="249"/>
      <c r="N51" s="249"/>
      <c r="O51" s="249"/>
    </row>
    <row r="52" spans="2:15" s="5" customFormat="1" ht="18" customHeight="1" x14ac:dyDescent="0.25">
      <c r="B52" s="161"/>
      <c r="C52" s="162"/>
      <c r="D52" s="162"/>
      <c r="E52" s="162"/>
      <c r="F52" s="162"/>
      <c r="G52" s="156"/>
      <c r="H52" s="156"/>
      <c r="I52" s="156"/>
      <c r="J52" s="156"/>
      <c r="K52" s="156"/>
      <c r="L52" s="156"/>
      <c r="M52" s="249"/>
      <c r="N52" s="249"/>
      <c r="O52" s="249"/>
    </row>
    <row r="53" spans="2:15" s="5" customFormat="1" ht="18" customHeight="1" x14ac:dyDescent="0.25">
      <c r="B53" s="161"/>
      <c r="C53" s="162"/>
      <c r="D53" s="162"/>
      <c r="E53" s="162"/>
      <c r="F53" s="162"/>
      <c r="G53" s="156"/>
      <c r="H53" s="156"/>
      <c r="I53" s="156"/>
      <c r="J53" s="156"/>
      <c r="K53" s="156"/>
      <c r="L53" s="156"/>
      <c r="M53" s="249"/>
      <c r="N53" s="249"/>
      <c r="O53" s="249"/>
    </row>
    <row r="54" spans="2:15" s="5" customFormat="1" ht="18" customHeight="1" x14ac:dyDescent="0.25">
      <c r="B54" s="161"/>
      <c r="C54" s="162"/>
      <c r="D54" s="162"/>
      <c r="E54" s="162"/>
      <c r="F54" s="162"/>
      <c r="G54" s="156"/>
      <c r="H54" s="156"/>
      <c r="I54" s="156"/>
      <c r="J54" s="156"/>
      <c r="K54" s="156"/>
      <c r="L54" s="156"/>
      <c r="M54" s="249"/>
      <c r="N54" s="249"/>
      <c r="O54" s="249"/>
    </row>
    <row r="55" spans="2:15" s="5" customFormat="1" ht="18" customHeight="1" x14ac:dyDescent="0.25">
      <c r="B55" s="161"/>
      <c r="C55" s="162"/>
      <c r="D55" s="162"/>
      <c r="E55" s="162"/>
      <c r="F55" s="162"/>
      <c r="G55" s="156"/>
      <c r="H55" s="156"/>
      <c r="I55" s="156"/>
      <c r="J55" s="156"/>
      <c r="K55" s="156"/>
      <c r="L55" s="156"/>
      <c r="M55" s="249"/>
      <c r="N55" s="249"/>
      <c r="O55" s="249"/>
    </row>
    <row r="56" spans="2:15" s="5" customFormat="1" ht="18" customHeight="1" x14ac:dyDescent="0.25">
      <c r="B56" s="161"/>
      <c r="C56" s="162"/>
      <c r="D56" s="162"/>
      <c r="E56" s="162"/>
      <c r="F56" s="162"/>
      <c r="G56" s="156"/>
      <c r="H56" s="156"/>
      <c r="I56" s="156"/>
      <c r="J56" s="156"/>
      <c r="K56" s="156"/>
      <c r="L56" s="156"/>
      <c r="M56" s="249"/>
      <c r="N56" s="249"/>
      <c r="O56" s="249"/>
    </row>
    <row r="57" spans="2:15" s="5" customFormat="1" ht="18" customHeight="1" x14ac:dyDescent="0.25">
      <c r="B57" s="161"/>
      <c r="C57" s="162"/>
      <c r="D57" s="162"/>
      <c r="E57" s="162"/>
      <c r="F57" s="162"/>
      <c r="G57" s="156"/>
      <c r="H57" s="156"/>
      <c r="I57" s="156"/>
      <c r="J57" s="156"/>
      <c r="K57" s="156"/>
      <c r="L57" s="156"/>
      <c r="M57" s="249"/>
      <c r="N57" s="249"/>
      <c r="O57" s="249"/>
    </row>
    <row r="58" spans="2:15" s="5" customFormat="1" ht="18" customHeight="1" x14ac:dyDescent="0.25">
      <c r="B58" s="161"/>
      <c r="C58" s="162"/>
      <c r="D58" s="162"/>
      <c r="E58" s="162"/>
      <c r="F58" s="162"/>
      <c r="G58" s="156"/>
      <c r="H58" s="156"/>
      <c r="I58" s="156"/>
      <c r="J58" s="156"/>
      <c r="K58" s="156"/>
      <c r="L58" s="156"/>
      <c r="M58" s="249"/>
      <c r="N58" s="249"/>
      <c r="O58" s="249"/>
    </row>
    <row r="59" spans="2:15" s="5" customFormat="1" ht="18" customHeight="1" x14ac:dyDescent="0.25">
      <c r="B59" s="161"/>
      <c r="C59" s="162"/>
      <c r="D59" s="162"/>
      <c r="E59" s="162"/>
      <c r="F59" s="162"/>
      <c r="G59" s="156"/>
      <c r="H59" s="156"/>
      <c r="I59" s="156"/>
      <c r="J59" s="156"/>
      <c r="K59" s="156"/>
      <c r="L59" s="156"/>
      <c r="M59" s="249"/>
      <c r="N59" s="249"/>
      <c r="O59" s="249"/>
    </row>
    <row r="60" spans="2:15" s="5" customFormat="1" ht="18" customHeight="1" x14ac:dyDescent="0.25">
      <c r="B60" s="161"/>
      <c r="C60" s="162"/>
      <c r="D60" s="162"/>
      <c r="E60" s="162"/>
      <c r="F60" s="162"/>
      <c r="G60" s="156"/>
      <c r="H60" s="156"/>
      <c r="I60" s="156"/>
      <c r="J60" s="156"/>
      <c r="K60" s="156"/>
      <c r="L60" s="156"/>
      <c r="M60" s="249"/>
      <c r="N60" s="249"/>
      <c r="O60" s="249"/>
    </row>
    <row r="61" spans="2:15" s="5" customFormat="1" ht="18" customHeight="1" x14ac:dyDescent="0.25">
      <c r="B61" s="161"/>
      <c r="C61" s="162"/>
      <c r="D61" s="162"/>
      <c r="E61" s="162"/>
      <c r="F61" s="162"/>
      <c r="G61" s="156"/>
      <c r="H61" s="156"/>
      <c r="I61" s="156"/>
      <c r="J61" s="156"/>
      <c r="K61" s="156"/>
      <c r="L61" s="156"/>
      <c r="M61" s="249"/>
      <c r="N61" s="249"/>
      <c r="O61" s="249"/>
    </row>
    <row r="62" spans="2:15" s="5" customFormat="1" ht="18" customHeight="1" x14ac:dyDescent="0.25">
      <c r="B62" s="161"/>
      <c r="C62" s="162"/>
      <c r="D62" s="162"/>
      <c r="E62" s="162"/>
      <c r="F62" s="162"/>
      <c r="G62" s="156"/>
      <c r="H62" s="156"/>
      <c r="I62" s="156"/>
      <c r="J62" s="156"/>
      <c r="K62" s="156"/>
      <c r="L62" s="156"/>
      <c r="M62" s="249"/>
      <c r="N62" s="249"/>
      <c r="O62" s="249"/>
    </row>
    <row r="63" spans="2:15" s="5" customFormat="1" ht="18" customHeight="1" x14ac:dyDescent="0.25">
      <c r="B63" s="161"/>
      <c r="C63" s="162"/>
      <c r="D63" s="162"/>
      <c r="E63" s="162"/>
      <c r="F63" s="162"/>
      <c r="G63" s="156"/>
      <c r="H63" s="156"/>
      <c r="I63" s="156"/>
      <c r="J63" s="156"/>
      <c r="K63" s="156"/>
      <c r="L63" s="156"/>
      <c r="M63" s="249"/>
      <c r="N63" s="249"/>
      <c r="O63" s="249"/>
    </row>
    <row r="64" spans="2:15" s="5" customFormat="1" ht="18" customHeight="1" x14ac:dyDescent="0.25">
      <c r="B64" s="161"/>
      <c r="C64" s="162"/>
      <c r="D64" s="162"/>
      <c r="E64" s="162"/>
      <c r="F64" s="162"/>
      <c r="G64" s="156"/>
      <c r="H64" s="156"/>
      <c r="I64" s="156"/>
      <c r="J64" s="156"/>
      <c r="K64" s="156"/>
      <c r="L64" s="156"/>
      <c r="M64" s="249"/>
      <c r="N64" s="249"/>
      <c r="O64" s="249"/>
    </row>
    <row r="65" spans="2:15" s="5" customFormat="1" ht="18" customHeight="1" x14ac:dyDescent="0.25">
      <c r="B65" s="161"/>
      <c r="C65" s="162"/>
      <c r="D65" s="162"/>
      <c r="E65" s="162"/>
      <c r="F65" s="162"/>
      <c r="G65" s="156"/>
      <c r="H65" s="156"/>
      <c r="I65" s="156"/>
      <c r="J65" s="156"/>
      <c r="K65" s="156"/>
      <c r="L65" s="156"/>
      <c r="M65" s="249"/>
      <c r="N65" s="249"/>
      <c r="O65" s="249"/>
    </row>
    <row r="66" spans="2:15" s="5" customFormat="1" ht="18" customHeight="1" x14ac:dyDescent="0.25">
      <c r="B66" s="161"/>
      <c r="C66" s="162"/>
      <c r="D66" s="162"/>
      <c r="E66" s="162"/>
      <c r="F66" s="162"/>
      <c r="G66" s="156"/>
      <c r="H66" s="156"/>
      <c r="I66" s="156"/>
      <c r="J66" s="156"/>
      <c r="K66" s="156"/>
      <c r="L66" s="156"/>
      <c r="M66" s="249"/>
      <c r="N66" s="249"/>
      <c r="O66" s="249"/>
    </row>
    <row r="67" spans="2:15" s="5" customFormat="1" ht="18" customHeight="1" x14ac:dyDescent="0.25">
      <c r="B67" s="161"/>
      <c r="C67" s="162"/>
      <c r="D67" s="162"/>
      <c r="E67" s="162"/>
      <c r="F67" s="162"/>
      <c r="G67" s="156"/>
      <c r="H67" s="156"/>
      <c r="I67" s="156"/>
      <c r="J67" s="156"/>
      <c r="K67" s="156"/>
      <c r="L67" s="156"/>
      <c r="M67" s="249"/>
      <c r="N67" s="249"/>
      <c r="O67" s="249"/>
    </row>
    <row r="68" spans="2:15" s="5" customFormat="1" ht="18" customHeight="1" x14ac:dyDescent="0.25">
      <c r="B68" s="161"/>
      <c r="C68" s="162"/>
      <c r="D68" s="162"/>
      <c r="E68" s="162"/>
      <c r="F68" s="162"/>
      <c r="G68" s="156"/>
      <c r="H68" s="156"/>
      <c r="I68" s="156"/>
      <c r="J68" s="156"/>
      <c r="K68" s="156"/>
      <c r="L68" s="156"/>
      <c r="M68" s="249"/>
      <c r="N68" s="249"/>
      <c r="O68" s="249"/>
    </row>
    <row r="69" spans="2:15" ht="18" customHeight="1" x14ac:dyDescent="0.25">
      <c r="B69" s="161"/>
      <c r="C69" s="162"/>
      <c r="D69" s="162"/>
      <c r="E69" s="162"/>
      <c r="F69" s="162"/>
      <c r="G69" s="156"/>
      <c r="H69" s="156"/>
      <c r="I69" s="156"/>
      <c r="J69" s="156"/>
      <c r="K69" s="156"/>
      <c r="L69" s="156"/>
      <c r="M69" s="249"/>
      <c r="N69" s="249"/>
      <c r="O69" s="249"/>
    </row>
    <row r="70" spans="2:15" ht="18" customHeight="1" x14ac:dyDescent="0.25">
      <c r="B70" s="161"/>
      <c r="C70" s="162"/>
      <c r="D70" s="162"/>
      <c r="E70" s="162"/>
      <c r="F70" s="162"/>
      <c r="G70" s="156"/>
      <c r="H70" s="156"/>
      <c r="I70" s="156"/>
      <c r="J70" s="156"/>
      <c r="K70" s="156"/>
      <c r="L70" s="156"/>
      <c r="M70" s="249"/>
      <c r="N70" s="249"/>
      <c r="O70" s="249"/>
    </row>
    <row r="71" spans="2:15" ht="18" customHeight="1" x14ac:dyDescent="0.25">
      <c r="B71" s="161"/>
      <c r="C71" s="162"/>
      <c r="D71" s="162"/>
      <c r="E71" s="162"/>
      <c r="F71" s="162"/>
      <c r="G71" s="156"/>
      <c r="H71" s="156"/>
      <c r="I71" s="156"/>
      <c r="J71" s="156"/>
      <c r="K71" s="156"/>
      <c r="L71" s="156"/>
      <c r="M71" s="249"/>
      <c r="N71" s="249"/>
      <c r="O71" s="249"/>
    </row>
    <row r="72" spans="2:15" ht="18" customHeight="1" x14ac:dyDescent="0.25">
      <c r="B72" s="161"/>
      <c r="C72" s="162"/>
      <c r="D72" s="162"/>
      <c r="E72" s="162"/>
      <c r="F72" s="162"/>
      <c r="G72" s="156"/>
      <c r="H72" s="156"/>
      <c r="I72" s="156"/>
      <c r="J72" s="156"/>
      <c r="K72" s="156"/>
      <c r="L72" s="156"/>
      <c r="M72" s="249"/>
      <c r="N72" s="249"/>
      <c r="O72" s="249"/>
    </row>
    <row r="73" spans="2:15" ht="18" customHeight="1" x14ac:dyDescent="0.25">
      <c r="B73" s="161"/>
      <c r="C73" s="162"/>
      <c r="D73" s="162"/>
      <c r="E73" s="162"/>
      <c r="F73" s="162"/>
      <c r="G73" s="156"/>
      <c r="H73" s="156"/>
      <c r="I73" s="156"/>
      <c r="J73" s="156"/>
      <c r="K73" s="156"/>
      <c r="L73" s="156"/>
      <c r="M73" s="249"/>
      <c r="N73" s="249"/>
      <c r="O73" s="249"/>
    </row>
    <row r="74" spans="2:15" ht="18" customHeight="1" x14ac:dyDescent="0.25">
      <c r="B74" s="161"/>
      <c r="C74" s="162"/>
      <c r="D74" s="162"/>
      <c r="E74" s="162"/>
      <c r="F74" s="162"/>
      <c r="G74" s="156"/>
      <c r="H74" s="156"/>
      <c r="I74" s="156"/>
      <c r="J74" s="156"/>
      <c r="K74" s="156"/>
      <c r="L74" s="156"/>
      <c r="M74" s="249"/>
      <c r="N74" s="249"/>
      <c r="O74" s="249"/>
    </row>
    <row r="75" spans="2:15" ht="18" customHeight="1" x14ac:dyDescent="0.25">
      <c r="B75" s="161"/>
      <c r="C75" s="162"/>
      <c r="D75" s="162"/>
      <c r="E75" s="162"/>
      <c r="F75" s="162"/>
      <c r="G75" s="156"/>
      <c r="H75" s="156"/>
      <c r="I75" s="156"/>
      <c r="J75" s="156"/>
      <c r="K75" s="156"/>
      <c r="L75" s="156"/>
      <c r="M75" s="249"/>
      <c r="N75" s="249"/>
      <c r="O75" s="249"/>
    </row>
    <row r="76" spans="2:15" ht="18" customHeight="1" x14ac:dyDescent="0.25">
      <c r="B76" s="161"/>
      <c r="C76" s="162"/>
      <c r="D76" s="162"/>
      <c r="E76" s="162"/>
      <c r="F76" s="162"/>
      <c r="G76" s="156"/>
      <c r="H76" s="156"/>
      <c r="I76" s="156"/>
      <c r="J76" s="156"/>
      <c r="K76" s="156"/>
      <c r="L76" s="156"/>
      <c r="M76" s="249"/>
      <c r="N76" s="249"/>
      <c r="O76" s="249"/>
    </row>
    <row r="77" spans="2:15" ht="18" customHeight="1" x14ac:dyDescent="0.25">
      <c r="B77" s="161"/>
      <c r="C77" s="162"/>
      <c r="D77" s="162"/>
      <c r="E77" s="162"/>
      <c r="F77" s="162"/>
      <c r="G77" s="156"/>
      <c r="H77" s="156"/>
      <c r="I77" s="156"/>
      <c r="J77" s="156"/>
      <c r="K77" s="156"/>
      <c r="L77" s="156"/>
      <c r="M77" s="249"/>
      <c r="N77" s="249"/>
      <c r="O77" s="249"/>
    </row>
    <row r="78" spans="2:15" ht="18" customHeight="1" x14ac:dyDescent="0.25">
      <c r="B78" s="161"/>
      <c r="C78" s="162"/>
      <c r="D78" s="162"/>
      <c r="E78" s="162"/>
      <c r="F78" s="162"/>
      <c r="G78" s="156"/>
      <c r="H78" s="156"/>
      <c r="I78" s="156"/>
      <c r="J78" s="156"/>
      <c r="K78" s="156"/>
      <c r="L78" s="156"/>
      <c r="M78" s="249"/>
      <c r="N78" s="249"/>
      <c r="O78" s="249"/>
    </row>
    <row r="79" spans="2:15" ht="18" customHeight="1" x14ac:dyDescent="0.25">
      <c r="B79" s="161"/>
      <c r="C79" s="162"/>
      <c r="D79" s="162"/>
      <c r="E79" s="162"/>
      <c r="F79" s="162"/>
      <c r="G79" s="156"/>
      <c r="H79" s="156"/>
      <c r="I79" s="156"/>
      <c r="J79" s="156"/>
      <c r="K79" s="156"/>
      <c r="L79" s="156"/>
      <c r="M79" s="249"/>
      <c r="N79" s="249"/>
      <c r="O79" s="249"/>
    </row>
    <row r="80" spans="2:15" ht="18" customHeight="1" x14ac:dyDescent="0.25">
      <c r="B80" s="161"/>
      <c r="C80" s="162"/>
      <c r="D80" s="162"/>
      <c r="E80" s="162"/>
      <c r="F80" s="162"/>
      <c r="G80" s="156"/>
      <c r="H80" s="156"/>
      <c r="I80" s="156"/>
      <c r="J80" s="156"/>
      <c r="K80" s="156"/>
      <c r="L80" s="156"/>
      <c r="M80" s="249"/>
      <c r="N80" s="249"/>
      <c r="O80" s="249"/>
    </row>
    <row r="81" spans="2:15" ht="18" customHeight="1" x14ac:dyDescent="0.25">
      <c r="B81" s="161"/>
      <c r="C81" s="162"/>
      <c r="D81" s="162"/>
      <c r="E81" s="162"/>
      <c r="F81" s="162"/>
      <c r="G81" s="156"/>
      <c r="H81" s="156"/>
      <c r="I81" s="156"/>
      <c r="J81" s="156"/>
      <c r="K81" s="156"/>
      <c r="L81" s="156"/>
      <c r="M81" s="249"/>
      <c r="N81" s="249"/>
      <c r="O81" s="249"/>
    </row>
    <row r="82" spans="2:15" ht="18" customHeight="1" x14ac:dyDescent="0.25">
      <c r="B82" s="161"/>
      <c r="C82" s="162"/>
      <c r="D82" s="162"/>
      <c r="E82" s="162"/>
      <c r="F82" s="162"/>
      <c r="G82" s="156"/>
      <c r="H82" s="156"/>
      <c r="I82" s="156"/>
      <c r="J82" s="156"/>
      <c r="K82" s="156"/>
      <c r="L82" s="156"/>
      <c r="M82" s="249"/>
      <c r="N82" s="249"/>
      <c r="O82" s="249"/>
    </row>
    <row r="83" spans="2:15" ht="18" customHeight="1" x14ac:dyDescent="0.25">
      <c r="B83" s="161"/>
      <c r="C83" s="162"/>
      <c r="D83" s="162"/>
      <c r="E83" s="162"/>
      <c r="F83" s="162"/>
      <c r="G83" s="156"/>
      <c r="H83" s="156"/>
      <c r="I83" s="156"/>
      <c r="J83" s="156"/>
      <c r="K83" s="156"/>
      <c r="L83" s="156"/>
      <c r="M83" s="249"/>
      <c r="N83" s="249"/>
      <c r="O83" s="249"/>
    </row>
    <row r="84" spans="2:15" ht="18" customHeight="1" x14ac:dyDescent="0.25">
      <c r="B84" s="161"/>
      <c r="C84" s="162"/>
      <c r="D84" s="162"/>
      <c r="E84" s="162"/>
      <c r="F84" s="162"/>
      <c r="G84" s="156"/>
      <c r="H84" s="156"/>
      <c r="I84" s="156"/>
      <c r="J84" s="156"/>
      <c r="K84" s="156"/>
      <c r="L84" s="156"/>
      <c r="M84" s="249"/>
      <c r="N84" s="249"/>
      <c r="O84" s="249"/>
    </row>
    <row r="85" spans="2:15" ht="18" customHeight="1" x14ac:dyDescent="0.25">
      <c r="B85" s="161"/>
      <c r="C85" s="162"/>
      <c r="D85" s="162"/>
      <c r="E85" s="162"/>
      <c r="F85" s="162"/>
      <c r="G85" s="156"/>
      <c r="H85" s="156"/>
      <c r="I85" s="156"/>
      <c r="J85" s="156"/>
      <c r="K85" s="156"/>
      <c r="L85" s="156"/>
      <c r="M85" s="249"/>
      <c r="N85" s="249"/>
      <c r="O85" s="249"/>
    </row>
    <row r="86" spans="2:15" ht="18" customHeight="1" x14ac:dyDescent="0.25">
      <c r="B86" s="161"/>
      <c r="C86" s="162"/>
      <c r="D86" s="162"/>
      <c r="E86" s="162"/>
      <c r="F86" s="162"/>
      <c r="G86" s="156"/>
      <c r="H86" s="156"/>
      <c r="I86" s="156"/>
      <c r="J86" s="156"/>
      <c r="K86" s="156"/>
      <c r="L86" s="156"/>
      <c r="M86" s="249"/>
      <c r="N86" s="249"/>
      <c r="O86" s="249"/>
    </row>
    <row r="87" spans="2:15" ht="18" customHeight="1" x14ac:dyDescent="0.25">
      <c r="B87" s="161"/>
      <c r="C87" s="162"/>
      <c r="D87" s="162"/>
      <c r="E87" s="162"/>
      <c r="F87" s="162"/>
      <c r="G87" s="156"/>
      <c r="H87" s="156"/>
      <c r="I87" s="156"/>
      <c r="J87" s="156"/>
      <c r="K87" s="156"/>
      <c r="L87" s="156"/>
      <c r="M87" s="249"/>
      <c r="N87" s="249"/>
      <c r="O87" s="249"/>
    </row>
    <row r="88" spans="2:15" x14ac:dyDescent="0.25">
      <c r="O88" s="144">
        <v>3</v>
      </c>
    </row>
    <row r="104" spans="10:14" s="5" customFormat="1" ht="12.75" x14ac:dyDescent="0.25">
      <c r="M104" s="18"/>
      <c r="N104" s="18"/>
    </row>
    <row r="108" spans="10:14" x14ac:dyDescent="0.25">
      <c r="J108" s="5"/>
    </row>
  </sheetData>
  <sheetProtection sheet="1" formatCells="0" formatColumns="0" formatRows="0"/>
  <mergeCells count="34">
    <mergeCell ref="N33:O33"/>
    <mergeCell ref="H36:I36"/>
    <mergeCell ref="K36:L36"/>
    <mergeCell ref="M36:N36"/>
    <mergeCell ref="K23:L23"/>
    <mergeCell ref="L26:M26"/>
    <mergeCell ref="L27:M27"/>
    <mergeCell ref="L28:M28"/>
    <mergeCell ref="L29:M29"/>
    <mergeCell ref="L30:M30"/>
    <mergeCell ref="G33:H33"/>
    <mergeCell ref="L15:M15"/>
    <mergeCell ref="L16:M16"/>
    <mergeCell ref="K4:L4"/>
    <mergeCell ref="K12:L12"/>
    <mergeCell ref="E19:F19"/>
    <mergeCell ref="E15:F15"/>
    <mergeCell ref="E16:F16"/>
    <mergeCell ref="E17:F17"/>
    <mergeCell ref="E18:F18"/>
    <mergeCell ref="L17:M17"/>
    <mergeCell ref="L18:M18"/>
    <mergeCell ref="L19:M19"/>
    <mergeCell ref="B33:D33"/>
    <mergeCell ref="B34:D34"/>
    <mergeCell ref="I33:K33"/>
    <mergeCell ref="I34:K34"/>
    <mergeCell ref="B6:D6"/>
    <mergeCell ref="B8:D8"/>
    <mergeCell ref="E26:F26"/>
    <mergeCell ref="E27:F27"/>
    <mergeCell ref="E28:F28"/>
    <mergeCell ref="E29:F29"/>
    <mergeCell ref="E30:F30"/>
  </mergeCells>
  <phoneticPr fontId="32" type="noConversion"/>
  <conditionalFormatting sqref="E33:E34">
    <cfRule type="containsErrors" dxfId="135" priority="18">
      <formula>ISERROR(E33)</formula>
    </cfRule>
  </conditionalFormatting>
  <conditionalFormatting sqref="G16:G20">
    <cfRule type="containsErrors" dxfId="134" priority="2">
      <formula>ISERROR(G16)</formula>
    </cfRule>
  </conditionalFormatting>
  <conditionalFormatting sqref="G27:G30">
    <cfRule type="containsErrors" dxfId="133" priority="8">
      <formula>ISERROR(G27)</formula>
    </cfRule>
  </conditionalFormatting>
  <conditionalFormatting sqref="L33:L34">
    <cfRule type="containsErrors" dxfId="132" priority="6">
      <formula>ISERROR(L33)</formula>
    </cfRule>
  </conditionalFormatting>
  <conditionalFormatting sqref="N16:N20">
    <cfRule type="containsErrors" dxfId="131" priority="1">
      <formula>ISERROR(N16)</formula>
    </cfRule>
  </conditionalFormatting>
  <conditionalFormatting sqref="N27:N30">
    <cfRule type="containsErrors" dxfId="130" priority="4">
      <formula>ISERROR(N27)</formula>
    </cfRule>
  </conditionalFormatting>
  <conditionalFormatting sqref="T35">
    <cfRule type="containsErrors" dxfId="129" priority="28">
      <formula>ISERROR(T35)</formula>
    </cfRule>
  </conditionalFormatting>
  <dataValidations count="4">
    <dataValidation type="list" allowBlank="1" showErrorMessage="1" error="Value A, H or D as capital letter" sqref="M33 F33" xr:uid="{48284E9B-C1B8-40B0-99F9-790E48D79D87}">
      <formula1>"a,h,d"</formula1>
    </dataValidation>
    <dataValidation type="list" allowBlank="1" showInputMessage="1" showErrorMessage="1" sqref="K12 K23" xr:uid="{5900DB31-A959-4472-95E8-D1580ED80AC2}">
      <formula1>"steel tape,electro-optic"</formula1>
    </dataValidation>
    <dataValidation type="list" allowBlank="1" showInputMessage="1" showErrorMessage="1" sqref="B6:D6" xr:uid="{642D0C72-F1C6-48D3-BD6D-8D7B754425E5}">
      <formula1>"WA-AIMS Measurer 1 [Grade A]:,WA-AIMS Measurer 1 [Grade B]:"</formula1>
    </dataValidation>
    <dataValidation type="list" allowBlank="1" showInputMessage="1" showErrorMessage="1" sqref="B8:D8" xr:uid="{6D94C045-4FFD-42CB-82E8-BA07394EB92D}">
      <formula1>"WA-AIMS Measurer 2 [Grade A]:,WA-AIMS Measurer 2 [Grade B]:,Local Measurer [Grade C]:"</formula1>
    </dataValidation>
  </dataValidations>
  <pageMargins left="0.78740157480314965" right="0.19685039370078741" top="0.39370078740157483" bottom="0.19685039370078741" header="0" footer="0.19685039370078741"/>
  <pageSetup paperSize="9" scale="57" fitToHeight="0" orientation="portrait" horizontalDpi="1200" verticalDpi="1200" r:id="rId1"/>
  <headerFooter>
    <oddFooter>&amp;C&amp;"Arial Narrow,Standard"based by WA/AIMS • report form 1-25.5 • © kjm • Copyright reserved!</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2">
    <pageSetUpPr fitToPage="1"/>
  </sheetPr>
  <dimension ref="B1:O97"/>
  <sheetViews>
    <sheetView showZeros="0" zoomScaleNormal="100" zoomScaleSheetLayoutView="100" workbookViewId="0">
      <selection activeCell="B5" sqref="B5"/>
    </sheetView>
  </sheetViews>
  <sheetFormatPr baseColWidth="10" defaultColWidth="11.42578125" defaultRowHeight="16.5" x14ac:dyDescent="0.3"/>
  <cols>
    <col min="1" max="1" width="3" style="1" customWidth="1"/>
    <col min="2" max="4" width="17.5703125" style="1" customWidth="1"/>
    <col min="5" max="5" width="8.28515625" style="1" customWidth="1"/>
    <col min="6" max="6" width="10.28515625" style="1" customWidth="1"/>
    <col min="7" max="7" width="10.85546875" style="1" customWidth="1"/>
    <col min="8" max="8" width="11.42578125" style="1" customWidth="1"/>
    <col min="9" max="9" width="11.7109375" style="1" customWidth="1"/>
    <col min="10" max="10" width="11.7109375" style="2" customWidth="1"/>
    <col min="11" max="12" width="11.7109375" style="12" customWidth="1"/>
    <col min="13" max="13" width="13.140625" style="10" customWidth="1"/>
    <col min="14" max="16384" width="11.42578125" style="1"/>
  </cols>
  <sheetData>
    <row r="1" spans="2:15" ht="22.5" customHeight="1" x14ac:dyDescent="0.3">
      <c r="B1" s="20" t="s">
        <v>71</v>
      </c>
      <c r="C1" s="20"/>
      <c r="D1" s="25"/>
      <c r="E1" s="20" t="s">
        <v>113</v>
      </c>
      <c r="G1" s="49"/>
      <c r="H1" s="20"/>
      <c r="I1" s="49"/>
      <c r="J1" s="49"/>
      <c r="K1" s="49"/>
      <c r="L1" s="50"/>
      <c r="M1" s="28"/>
      <c r="N1" s="28"/>
      <c r="O1" s="25"/>
    </row>
    <row r="2" spans="2:15" ht="6" customHeight="1" x14ac:dyDescent="0.3"/>
    <row r="3" spans="2:15" s="6" customFormat="1" ht="16.5" customHeight="1" x14ac:dyDescent="0.25">
      <c r="B3" s="145" t="s">
        <v>102</v>
      </c>
      <c r="C3" s="146"/>
      <c r="D3" s="146"/>
      <c r="E3" s="140" t="s">
        <v>0</v>
      </c>
      <c r="F3" s="290" t="s">
        <v>105</v>
      </c>
      <c r="G3" s="291"/>
      <c r="H3" s="142" t="s">
        <v>10</v>
      </c>
      <c r="I3" s="290" t="s">
        <v>104</v>
      </c>
      <c r="J3" s="302"/>
      <c r="K3" s="303" t="s">
        <v>106</v>
      </c>
      <c r="L3" s="304"/>
      <c r="M3" s="143" t="s">
        <v>107</v>
      </c>
    </row>
    <row r="4" spans="2:15" s="4" customFormat="1" ht="16.5" customHeight="1" x14ac:dyDescent="0.2">
      <c r="B4" s="134" t="s">
        <v>103</v>
      </c>
      <c r="C4" s="63"/>
      <c r="D4" s="147"/>
      <c r="E4" s="47"/>
      <c r="F4" s="135" t="s">
        <v>3</v>
      </c>
      <c r="G4" s="136" t="s">
        <v>4</v>
      </c>
      <c r="H4" s="148"/>
      <c r="I4" s="135" t="s">
        <v>13</v>
      </c>
      <c r="J4" s="135" t="s">
        <v>14</v>
      </c>
      <c r="K4" s="138" t="s">
        <v>57</v>
      </c>
      <c r="L4" s="138" t="s">
        <v>58</v>
      </c>
      <c r="M4" s="138" t="s">
        <v>56</v>
      </c>
    </row>
    <row r="5" spans="2:15" s="4" customFormat="1" ht="18" customHeight="1" x14ac:dyDescent="0.2">
      <c r="B5" s="161"/>
      <c r="C5" s="162"/>
      <c r="D5" s="167"/>
      <c r="E5" s="156"/>
      <c r="F5" s="163"/>
      <c r="G5" s="163"/>
      <c r="H5" s="163"/>
      <c r="I5" s="163"/>
      <c r="J5" s="163"/>
      <c r="K5" s="165"/>
      <c r="L5" s="165"/>
      <c r="M5" s="165"/>
    </row>
    <row r="6" spans="2:15" s="4" customFormat="1" ht="18" customHeight="1" x14ac:dyDescent="0.2">
      <c r="B6" s="161" t="s">
        <v>128</v>
      </c>
      <c r="C6" s="162"/>
      <c r="D6" s="167"/>
      <c r="E6" s="156"/>
      <c r="F6" s="156"/>
      <c r="G6" s="156"/>
      <c r="H6" s="156"/>
      <c r="I6" s="156"/>
      <c r="J6" s="156"/>
      <c r="K6" s="165"/>
      <c r="L6" s="165"/>
      <c r="M6" s="165"/>
    </row>
    <row r="7" spans="2:15" s="4" customFormat="1" ht="18" customHeight="1" x14ac:dyDescent="0.2">
      <c r="B7" s="161" t="s">
        <v>129</v>
      </c>
      <c r="C7" s="162"/>
      <c r="D7" s="167"/>
      <c r="E7" s="156"/>
      <c r="F7" s="156"/>
      <c r="G7" s="156"/>
      <c r="H7" s="156"/>
      <c r="I7" s="156"/>
      <c r="J7" s="156"/>
      <c r="K7" s="165"/>
      <c r="L7" s="165"/>
      <c r="M7" s="165"/>
    </row>
    <row r="8" spans="2:15" s="4" customFormat="1" ht="18" customHeight="1" x14ac:dyDescent="0.2">
      <c r="B8" s="161" t="s">
        <v>130</v>
      </c>
      <c r="C8" s="162"/>
      <c r="D8" s="167"/>
      <c r="E8" s="156"/>
      <c r="F8" s="156"/>
      <c r="G8" s="156"/>
      <c r="H8" s="156"/>
      <c r="I8" s="156"/>
      <c r="J8" s="156"/>
      <c r="K8" s="165"/>
      <c r="L8" s="165"/>
      <c r="M8" s="165"/>
    </row>
    <row r="9" spans="2:15" s="4" customFormat="1" ht="18" customHeight="1" x14ac:dyDescent="0.2">
      <c r="B9" s="161"/>
      <c r="C9" s="162"/>
      <c r="D9" s="167"/>
      <c r="E9" s="156"/>
      <c r="F9" s="156"/>
      <c r="G9" s="156"/>
      <c r="H9" s="156"/>
      <c r="I9" s="156"/>
      <c r="J9" s="156"/>
      <c r="K9" s="165"/>
      <c r="L9" s="165"/>
      <c r="M9" s="165"/>
    </row>
    <row r="10" spans="2:15" s="4" customFormat="1" ht="18" customHeight="1" x14ac:dyDescent="0.2">
      <c r="B10" s="161"/>
      <c r="C10" s="162"/>
      <c r="D10" s="167"/>
      <c r="E10" s="156"/>
      <c r="F10" s="156"/>
      <c r="G10" s="156"/>
      <c r="H10" s="156"/>
      <c r="I10" s="156"/>
      <c r="J10" s="156"/>
      <c r="K10" s="165"/>
      <c r="L10" s="165"/>
      <c r="M10" s="165"/>
    </row>
    <row r="11" spans="2:15" s="4" customFormat="1" ht="18" customHeight="1" x14ac:dyDescent="0.2">
      <c r="B11" s="161"/>
      <c r="C11" s="162"/>
      <c r="D11" s="167"/>
      <c r="E11" s="156"/>
      <c r="F11" s="156"/>
      <c r="G11" s="156"/>
      <c r="H11" s="156"/>
      <c r="I11" s="156"/>
      <c r="J11" s="156"/>
      <c r="K11" s="165"/>
      <c r="L11" s="165"/>
      <c r="M11" s="165"/>
    </row>
    <row r="12" spans="2:15" s="4" customFormat="1" ht="18" customHeight="1" x14ac:dyDescent="0.2">
      <c r="B12" s="161"/>
      <c r="C12" s="162"/>
      <c r="D12" s="167"/>
      <c r="E12" s="156"/>
      <c r="F12" s="156"/>
      <c r="G12" s="156"/>
      <c r="H12" s="156"/>
      <c r="I12" s="156"/>
      <c r="J12" s="156"/>
      <c r="K12" s="165"/>
      <c r="L12" s="165"/>
      <c r="M12" s="165"/>
    </row>
    <row r="13" spans="2:15" s="4" customFormat="1" ht="18" customHeight="1" x14ac:dyDescent="0.2">
      <c r="B13" s="168"/>
      <c r="C13" s="162"/>
      <c r="D13" s="167"/>
      <c r="E13" s="156"/>
      <c r="F13" s="156"/>
      <c r="G13" s="156"/>
      <c r="H13" s="156"/>
      <c r="I13" s="156"/>
      <c r="J13" s="156"/>
      <c r="K13" s="165"/>
      <c r="L13" s="165"/>
      <c r="M13" s="165"/>
    </row>
    <row r="14" spans="2:15" s="4" customFormat="1" ht="18" customHeight="1" x14ac:dyDescent="0.2">
      <c r="B14" s="161"/>
      <c r="C14" s="162"/>
      <c r="D14" s="167"/>
      <c r="E14" s="156"/>
      <c r="F14" s="156"/>
      <c r="G14" s="156"/>
      <c r="H14" s="156"/>
      <c r="I14" s="156"/>
      <c r="J14" s="156"/>
      <c r="K14" s="165"/>
      <c r="L14" s="165"/>
      <c r="M14" s="165"/>
    </row>
    <row r="15" spans="2:15" s="4" customFormat="1" ht="18" customHeight="1" x14ac:dyDescent="0.2">
      <c r="B15" s="161"/>
      <c r="C15" s="162"/>
      <c r="D15" s="167"/>
      <c r="E15" s="156"/>
      <c r="F15" s="156"/>
      <c r="G15" s="156"/>
      <c r="H15" s="156"/>
      <c r="I15" s="156"/>
      <c r="J15" s="156"/>
      <c r="K15" s="165"/>
      <c r="L15" s="165"/>
      <c r="M15" s="165"/>
    </row>
    <row r="16" spans="2:15" s="4" customFormat="1" ht="18" customHeight="1" x14ac:dyDescent="0.2">
      <c r="B16" s="161"/>
      <c r="C16" s="162"/>
      <c r="D16" s="167"/>
      <c r="E16" s="156"/>
      <c r="F16" s="156"/>
      <c r="G16" s="156"/>
      <c r="H16" s="156"/>
      <c r="I16" s="156"/>
      <c r="J16" s="156"/>
      <c r="K16" s="165"/>
      <c r="L16" s="165"/>
      <c r="M16" s="165"/>
    </row>
    <row r="17" spans="2:13" s="4" customFormat="1" ht="18" customHeight="1" x14ac:dyDescent="0.2">
      <c r="B17" s="161"/>
      <c r="C17" s="162"/>
      <c r="D17" s="167"/>
      <c r="E17" s="156"/>
      <c r="F17" s="156"/>
      <c r="G17" s="156"/>
      <c r="H17" s="156"/>
      <c r="I17" s="156"/>
      <c r="J17" s="156"/>
      <c r="K17" s="165"/>
      <c r="L17" s="165"/>
      <c r="M17" s="165"/>
    </row>
    <row r="18" spans="2:13" s="4" customFormat="1" ht="18" customHeight="1" x14ac:dyDescent="0.2">
      <c r="B18" s="161"/>
      <c r="C18" s="162"/>
      <c r="D18" s="167"/>
      <c r="E18" s="156"/>
      <c r="F18" s="156"/>
      <c r="G18" s="156"/>
      <c r="H18" s="156"/>
      <c r="I18" s="156"/>
      <c r="J18" s="156"/>
      <c r="K18" s="165"/>
      <c r="L18" s="165"/>
      <c r="M18" s="165"/>
    </row>
    <row r="19" spans="2:13" s="4" customFormat="1" ht="18" customHeight="1" x14ac:dyDescent="0.2">
      <c r="B19" s="161"/>
      <c r="C19" s="162"/>
      <c r="D19" s="167"/>
      <c r="E19" s="156"/>
      <c r="F19" s="156"/>
      <c r="G19" s="156"/>
      <c r="H19" s="156"/>
      <c r="I19" s="156"/>
      <c r="J19" s="156"/>
      <c r="K19" s="165"/>
      <c r="L19" s="165"/>
      <c r="M19" s="165"/>
    </row>
    <row r="20" spans="2:13" s="4" customFormat="1" ht="18" customHeight="1" x14ac:dyDescent="0.2">
      <c r="B20" s="161"/>
      <c r="C20" s="162"/>
      <c r="D20" s="167"/>
      <c r="E20" s="156"/>
      <c r="F20" s="156"/>
      <c r="G20" s="156"/>
      <c r="H20" s="156"/>
      <c r="I20" s="156"/>
      <c r="J20" s="156"/>
      <c r="K20" s="165"/>
      <c r="L20" s="165"/>
      <c r="M20" s="165"/>
    </row>
    <row r="21" spans="2:13" s="4" customFormat="1" ht="18" customHeight="1" x14ac:dyDescent="0.2">
      <c r="B21" s="161"/>
      <c r="C21" s="162"/>
      <c r="D21" s="167"/>
      <c r="E21" s="156"/>
      <c r="F21" s="166"/>
      <c r="G21" s="156"/>
      <c r="H21" s="156"/>
      <c r="I21" s="156"/>
      <c r="J21" s="156"/>
      <c r="K21" s="165"/>
      <c r="L21" s="165"/>
      <c r="M21" s="165"/>
    </row>
    <row r="22" spans="2:13" s="4" customFormat="1" ht="18" customHeight="1" x14ac:dyDescent="0.2">
      <c r="B22" s="161"/>
      <c r="C22" s="162"/>
      <c r="D22" s="167"/>
      <c r="E22" s="156"/>
      <c r="F22" s="156"/>
      <c r="G22" s="156"/>
      <c r="H22" s="156"/>
      <c r="I22" s="156"/>
      <c r="J22" s="156"/>
      <c r="K22" s="165"/>
      <c r="L22" s="165"/>
      <c r="M22" s="165"/>
    </row>
    <row r="23" spans="2:13" s="4" customFormat="1" ht="18" customHeight="1" x14ac:dyDescent="0.2">
      <c r="B23" s="161"/>
      <c r="C23" s="162"/>
      <c r="D23" s="167"/>
      <c r="E23" s="156"/>
      <c r="F23" s="156"/>
      <c r="G23" s="156"/>
      <c r="H23" s="156"/>
      <c r="I23" s="156"/>
      <c r="J23" s="156"/>
      <c r="K23" s="165"/>
      <c r="L23" s="165"/>
      <c r="M23" s="165"/>
    </row>
    <row r="24" spans="2:13" s="4" customFormat="1" ht="18" customHeight="1" x14ac:dyDescent="0.2">
      <c r="B24" s="161"/>
      <c r="C24" s="162"/>
      <c r="D24" s="167"/>
      <c r="E24" s="156"/>
      <c r="F24" s="156"/>
      <c r="G24" s="156"/>
      <c r="H24" s="156"/>
      <c r="I24" s="156"/>
      <c r="J24" s="156"/>
      <c r="K24" s="165"/>
      <c r="L24" s="165"/>
      <c r="M24" s="165"/>
    </row>
    <row r="25" spans="2:13" s="4" customFormat="1" ht="18" customHeight="1" x14ac:dyDescent="0.2">
      <c r="B25" s="161"/>
      <c r="C25" s="162"/>
      <c r="D25" s="167"/>
      <c r="E25" s="156"/>
      <c r="F25" s="156"/>
      <c r="G25" s="156"/>
      <c r="H25" s="156"/>
      <c r="I25" s="156"/>
      <c r="J25" s="156"/>
      <c r="K25" s="165"/>
      <c r="L25" s="165"/>
      <c r="M25" s="165"/>
    </row>
    <row r="26" spans="2:13" s="4" customFormat="1" ht="18" customHeight="1" x14ac:dyDescent="0.2">
      <c r="B26" s="161"/>
      <c r="C26" s="162"/>
      <c r="D26" s="167"/>
      <c r="E26" s="156"/>
      <c r="F26" s="156"/>
      <c r="G26" s="156"/>
      <c r="H26" s="156"/>
      <c r="I26" s="156"/>
      <c r="J26" s="156"/>
      <c r="K26" s="165"/>
      <c r="L26" s="165"/>
      <c r="M26" s="165"/>
    </row>
    <row r="27" spans="2:13" s="4" customFormat="1" ht="18" customHeight="1" x14ac:dyDescent="0.2">
      <c r="B27" s="161"/>
      <c r="C27" s="162"/>
      <c r="D27" s="167"/>
      <c r="E27" s="156"/>
      <c r="F27" s="156"/>
      <c r="G27" s="156"/>
      <c r="H27" s="156"/>
      <c r="I27" s="156"/>
      <c r="J27" s="156"/>
      <c r="K27" s="165"/>
      <c r="L27" s="165"/>
      <c r="M27" s="165"/>
    </row>
    <row r="28" spans="2:13" s="4" customFormat="1" ht="18" customHeight="1" x14ac:dyDescent="0.2">
      <c r="B28" s="161"/>
      <c r="C28" s="162"/>
      <c r="D28" s="167"/>
      <c r="E28" s="156"/>
      <c r="F28" s="166"/>
      <c r="G28" s="156"/>
      <c r="H28" s="156"/>
      <c r="I28" s="156"/>
      <c r="J28" s="156"/>
      <c r="K28" s="165"/>
      <c r="L28" s="165"/>
      <c r="M28" s="165"/>
    </row>
    <row r="29" spans="2:13" s="4" customFormat="1" ht="18" customHeight="1" x14ac:dyDescent="0.2">
      <c r="B29" s="161"/>
      <c r="C29" s="162"/>
      <c r="D29" s="167"/>
      <c r="E29" s="156"/>
      <c r="F29" s="156"/>
      <c r="G29" s="156"/>
      <c r="H29" s="156"/>
      <c r="I29" s="156"/>
      <c r="J29" s="156"/>
      <c r="K29" s="165"/>
      <c r="L29" s="165"/>
      <c r="M29" s="165"/>
    </row>
    <row r="30" spans="2:13" s="4" customFormat="1" ht="18" customHeight="1" x14ac:dyDescent="0.2">
      <c r="B30" s="161"/>
      <c r="C30" s="162"/>
      <c r="D30" s="167"/>
      <c r="E30" s="156"/>
      <c r="F30" s="156"/>
      <c r="G30" s="156"/>
      <c r="H30" s="156"/>
      <c r="I30" s="156"/>
      <c r="J30" s="156"/>
      <c r="K30" s="165"/>
      <c r="L30" s="165"/>
      <c r="M30" s="165"/>
    </row>
    <row r="31" spans="2:13" s="4" customFormat="1" ht="18" customHeight="1" x14ac:dyDescent="0.2">
      <c r="B31" s="161"/>
      <c r="C31" s="162"/>
      <c r="D31" s="167"/>
      <c r="E31" s="156"/>
      <c r="F31" s="156"/>
      <c r="G31" s="156"/>
      <c r="H31" s="156"/>
      <c r="I31" s="156"/>
      <c r="J31" s="156"/>
      <c r="K31" s="165"/>
      <c r="L31" s="165"/>
      <c r="M31" s="165"/>
    </row>
    <row r="32" spans="2:13" s="4" customFormat="1" ht="18" customHeight="1" x14ac:dyDescent="0.2">
      <c r="B32" s="161"/>
      <c r="C32" s="162"/>
      <c r="D32" s="167"/>
      <c r="E32" s="156"/>
      <c r="F32" s="156"/>
      <c r="G32" s="156"/>
      <c r="H32" s="156"/>
      <c r="I32" s="156"/>
      <c r="J32" s="156"/>
      <c r="K32" s="165"/>
      <c r="L32" s="165"/>
      <c r="M32" s="165"/>
    </row>
    <row r="33" spans="2:13" s="4" customFormat="1" ht="18" customHeight="1" x14ac:dyDescent="0.2">
      <c r="B33" s="161"/>
      <c r="C33" s="162"/>
      <c r="D33" s="167"/>
      <c r="E33" s="156"/>
      <c r="F33" s="156"/>
      <c r="G33" s="156"/>
      <c r="H33" s="156"/>
      <c r="I33" s="166"/>
      <c r="J33" s="156"/>
      <c r="K33" s="165"/>
      <c r="L33" s="165"/>
      <c r="M33" s="165"/>
    </row>
    <row r="34" spans="2:13" s="4" customFormat="1" ht="18" customHeight="1" x14ac:dyDescent="0.2">
      <c r="B34" s="168"/>
      <c r="C34" s="162"/>
      <c r="D34" s="167"/>
      <c r="E34" s="156"/>
      <c r="F34" s="166"/>
      <c r="G34" s="156"/>
      <c r="H34" s="156"/>
      <c r="I34" s="156"/>
      <c r="J34" s="156"/>
      <c r="K34" s="165"/>
      <c r="L34" s="165"/>
      <c r="M34" s="165"/>
    </row>
    <row r="35" spans="2:13" s="4" customFormat="1" ht="18" customHeight="1" x14ac:dyDescent="0.2">
      <c r="B35" s="161"/>
      <c r="C35" s="162"/>
      <c r="D35" s="167"/>
      <c r="E35" s="156"/>
      <c r="F35" s="156"/>
      <c r="G35" s="156"/>
      <c r="H35" s="156"/>
      <c r="I35" s="156"/>
      <c r="J35" s="156"/>
      <c r="K35" s="165"/>
      <c r="L35" s="165"/>
      <c r="M35" s="165"/>
    </row>
    <row r="36" spans="2:13" s="4" customFormat="1" ht="18" customHeight="1" x14ac:dyDescent="0.2">
      <c r="B36" s="161"/>
      <c r="C36" s="162"/>
      <c r="D36" s="167"/>
      <c r="E36" s="156"/>
      <c r="F36" s="156"/>
      <c r="G36" s="156"/>
      <c r="H36" s="156"/>
      <c r="I36" s="156"/>
      <c r="J36" s="156"/>
      <c r="K36" s="165"/>
      <c r="L36" s="165"/>
      <c r="M36" s="165"/>
    </row>
    <row r="37" spans="2:13" s="4" customFormat="1" ht="18" customHeight="1" x14ac:dyDescent="0.2">
      <c r="B37" s="161"/>
      <c r="C37" s="162"/>
      <c r="D37" s="167"/>
      <c r="E37" s="156"/>
      <c r="F37" s="156"/>
      <c r="G37" s="156"/>
      <c r="H37" s="156"/>
      <c r="I37" s="156"/>
      <c r="J37" s="156"/>
      <c r="K37" s="165"/>
      <c r="L37" s="165"/>
      <c r="M37" s="165"/>
    </row>
    <row r="38" spans="2:13" s="4" customFormat="1" ht="18" customHeight="1" x14ac:dyDescent="0.2">
      <c r="B38" s="161"/>
      <c r="C38" s="162"/>
      <c r="D38" s="167"/>
      <c r="E38" s="156"/>
      <c r="F38" s="166"/>
      <c r="G38" s="156"/>
      <c r="H38" s="156"/>
      <c r="I38" s="156"/>
      <c r="J38" s="156"/>
      <c r="K38" s="165"/>
      <c r="L38" s="165"/>
      <c r="M38" s="165"/>
    </row>
    <row r="39" spans="2:13" s="4" customFormat="1" ht="18" customHeight="1" x14ac:dyDescent="0.2">
      <c r="B39" s="161"/>
      <c r="C39" s="162"/>
      <c r="D39" s="167"/>
      <c r="E39" s="156"/>
      <c r="F39" s="156"/>
      <c r="G39" s="156"/>
      <c r="H39" s="156"/>
      <c r="I39" s="156"/>
      <c r="J39" s="156"/>
      <c r="K39" s="165"/>
      <c r="L39" s="165"/>
      <c r="M39" s="165"/>
    </row>
    <row r="40" spans="2:13" s="4" customFormat="1" ht="18" customHeight="1" x14ac:dyDescent="0.2">
      <c r="B40" s="161"/>
      <c r="C40" s="162"/>
      <c r="D40" s="167"/>
      <c r="E40" s="156"/>
      <c r="F40" s="156"/>
      <c r="G40" s="156"/>
      <c r="H40" s="156"/>
      <c r="I40" s="156"/>
      <c r="J40" s="156"/>
      <c r="K40" s="165"/>
      <c r="L40" s="165"/>
      <c r="M40" s="165"/>
    </row>
    <row r="41" spans="2:13" s="4" customFormat="1" ht="18" customHeight="1" x14ac:dyDescent="0.2">
      <c r="B41" s="161"/>
      <c r="C41" s="162"/>
      <c r="D41" s="167"/>
      <c r="E41" s="156"/>
      <c r="F41" s="156"/>
      <c r="G41" s="156"/>
      <c r="H41" s="156"/>
      <c r="I41" s="156"/>
      <c r="J41" s="156"/>
      <c r="K41" s="165"/>
      <c r="L41" s="165"/>
      <c r="M41" s="165"/>
    </row>
    <row r="42" spans="2:13" s="4" customFormat="1" ht="18" customHeight="1" x14ac:dyDescent="0.2">
      <c r="B42" s="161"/>
      <c r="C42" s="162"/>
      <c r="D42" s="167"/>
      <c r="E42" s="156"/>
      <c r="F42" s="156"/>
      <c r="G42" s="156"/>
      <c r="H42" s="156"/>
      <c r="I42" s="156"/>
      <c r="J42" s="156"/>
      <c r="K42" s="165"/>
      <c r="L42" s="165"/>
      <c r="M42" s="165"/>
    </row>
    <row r="43" spans="2:13" s="4" customFormat="1" ht="18" customHeight="1" x14ac:dyDescent="0.2">
      <c r="B43" s="161"/>
      <c r="C43" s="162"/>
      <c r="D43" s="167"/>
      <c r="E43" s="156"/>
      <c r="F43" s="156"/>
      <c r="G43" s="156"/>
      <c r="H43" s="156"/>
      <c r="I43" s="166"/>
      <c r="J43" s="156"/>
      <c r="K43" s="165"/>
      <c r="L43" s="165"/>
      <c r="M43" s="165"/>
    </row>
    <row r="44" spans="2:13" s="4" customFormat="1" ht="18" customHeight="1" x14ac:dyDescent="0.2">
      <c r="B44" s="168"/>
      <c r="C44" s="162"/>
      <c r="D44" s="167"/>
      <c r="E44" s="156"/>
      <c r="F44" s="166"/>
      <c r="G44" s="156"/>
      <c r="H44" s="156"/>
      <c r="I44" s="156"/>
      <c r="J44" s="156"/>
      <c r="K44" s="165"/>
      <c r="L44" s="165"/>
      <c r="M44" s="165"/>
    </row>
    <row r="45" spans="2:13" s="4" customFormat="1" ht="18" customHeight="1" x14ac:dyDescent="0.2">
      <c r="B45" s="161"/>
      <c r="C45" s="162"/>
      <c r="D45" s="167"/>
      <c r="E45" s="156"/>
      <c r="F45" s="156"/>
      <c r="G45" s="156"/>
      <c r="H45" s="156"/>
      <c r="I45" s="156"/>
      <c r="J45" s="156"/>
      <c r="K45" s="165"/>
      <c r="L45" s="165"/>
      <c r="M45" s="165"/>
    </row>
    <row r="46" spans="2:13" s="4" customFormat="1" ht="18" customHeight="1" x14ac:dyDescent="0.2">
      <c r="B46" s="161"/>
      <c r="C46" s="162"/>
      <c r="D46" s="167"/>
      <c r="E46" s="156"/>
      <c r="F46" s="156"/>
      <c r="G46" s="156"/>
      <c r="H46" s="156"/>
      <c r="I46" s="156"/>
      <c r="J46" s="156"/>
      <c r="K46" s="165"/>
      <c r="L46" s="165"/>
      <c r="M46" s="165"/>
    </row>
    <row r="47" spans="2:13" s="4" customFormat="1" ht="18" customHeight="1" x14ac:dyDescent="0.2">
      <c r="B47" s="161"/>
      <c r="C47" s="162"/>
      <c r="D47" s="167"/>
      <c r="E47" s="156"/>
      <c r="F47" s="156"/>
      <c r="G47" s="156"/>
      <c r="H47" s="156"/>
      <c r="I47" s="156"/>
      <c r="J47" s="156"/>
      <c r="K47" s="165"/>
      <c r="L47" s="165"/>
      <c r="M47" s="165"/>
    </row>
    <row r="48" spans="2:13" s="4" customFormat="1" ht="18" customHeight="1" x14ac:dyDescent="0.2">
      <c r="B48" s="161"/>
      <c r="C48" s="162"/>
      <c r="D48" s="167"/>
      <c r="E48" s="156"/>
      <c r="F48" s="166"/>
      <c r="G48" s="156"/>
      <c r="H48" s="156"/>
      <c r="I48" s="156"/>
      <c r="J48" s="156"/>
      <c r="K48" s="165"/>
      <c r="L48" s="165"/>
      <c r="M48" s="165"/>
    </row>
    <row r="49" spans="2:13" s="4" customFormat="1" ht="18" customHeight="1" x14ac:dyDescent="0.2">
      <c r="B49" s="161"/>
      <c r="C49" s="162"/>
      <c r="D49" s="167"/>
      <c r="E49" s="156"/>
      <c r="F49" s="156"/>
      <c r="G49" s="156"/>
      <c r="H49" s="156"/>
      <c r="I49" s="156"/>
      <c r="J49" s="156"/>
      <c r="K49" s="165"/>
      <c r="L49" s="165"/>
      <c r="M49" s="165"/>
    </row>
    <row r="50" spans="2:13" s="4" customFormat="1" ht="18" customHeight="1" x14ac:dyDescent="0.2">
      <c r="B50" s="161"/>
      <c r="C50" s="162"/>
      <c r="D50" s="167"/>
      <c r="E50" s="156"/>
      <c r="F50" s="156"/>
      <c r="G50" s="156"/>
      <c r="H50" s="156"/>
      <c r="I50" s="156"/>
      <c r="J50" s="156"/>
      <c r="K50" s="165"/>
      <c r="L50" s="165"/>
      <c r="M50" s="165"/>
    </row>
    <row r="51" spans="2:13" s="4" customFormat="1" ht="18" customHeight="1" x14ac:dyDescent="0.2">
      <c r="B51" s="161"/>
      <c r="C51" s="162"/>
      <c r="D51" s="167"/>
      <c r="E51" s="156"/>
      <c r="F51" s="156"/>
      <c r="G51" s="156"/>
      <c r="H51" s="156"/>
      <c r="I51" s="156"/>
      <c r="J51" s="156"/>
      <c r="K51" s="165"/>
      <c r="L51" s="165"/>
      <c r="M51" s="165"/>
    </row>
    <row r="52" spans="2:13" s="4" customFormat="1" ht="18" customHeight="1" x14ac:dyDescent="0.2">
      <c r="B52" s="161"/>
      <c r="C52" s="162"/>
      <c r="D52" s="167"/>
      <c r="E52" s="156"/>
      <c r="F52" s="156"/>
      <c r="G52" s="156"/>
      <c r="H52" s="156"/>
      <c r="I52" s="156"/>
      <c r="J52" s="156"/>
      <c r="K52" s="165"/>
      <c r="L52" s="165"/>
      <c r="M52" s="165"/>
    </row>
    <row r="53" spans="2:13" s="4" customFormat="1" ht="18" customHeight="1" x14ac:dyDescent="0.2">
      <c r="B53" s="161"/>
      <c r="C53" s="162"/>
      <c r="D53" s="167"/>
      <c r="E53" s="156"/>
      <c r="F53" s="156"/>
      <c r="G53" s="156"/>
      <c r="H53" s="156"/>
      <c r="I53" s="156"/>
      <c r="J53" s="156"/>
      <c r="K53" s="165"/>
      <c r="L53" s="165"/>
      <c r="M53" s="165"/>
    </row>
    <row r="54" spans="2:13" s="4" customFormat="1" ht="18" customHeight="1" x14ac:dyDescent="0.2">
      <c r="B54" s="168"/>
      <c r="C54" s="162"/>
      <c r="D54" s="167"/>
      <c r="E54" s="156"/>
      <c r="F54" s="156"/>
      <c r="G54" s="156"/>
      <c r="H54" s="156"/>
      <c r="I54" s="156"/>
      <c r="J54" s="156"/>
      <c r="K54" s="165"/>
      <c r="L54" s="165"/>
      <c r="M54" s="165"/>
    </row>
    <row r="55" spans="2:13" s="4" customFormat="1" ht="18" customHeight="1" x14ac:dyDescent="0.2">
      <c r="B55" s="161"/>
      <c r="C55" s="162"/>
      <c r="D55" s="167"/>
      <c r="E55" s="156"/>
      <c r="F55" s="156"/>
      <c r="G55" s="156"/>
      <c r="H55" s="156"/>
      <c r="I55" s="156"/>
      <c r="J55" s="156"/>
      <c r="K55" s="165"/>
      <c r="L55" s="165"/>
      <c r="M55" s="165"/>
    </row>
    <row r="56" spans="2:13" s="4" customFormat="1" ht="18" customHeight="1" x14ac:dyDescent="0.2">
      <c r="B56" s="161"/>
      <c r="C56" s="162"/>
      <c r="D56" s="167"/>
      <c r="E56" s="156"/>
      <c r="F56" s="156"/>
      <c r="G56" s="156"/>
      <c r="H56" s="156"/>
      <c r="I56" s="156"/>
      <c r="J56" s="156"/>
      <c r="K56" s="165"/>
      <c r="L56" s="165"/>
      <c r="M56" s="165"/>
    </row>
    <row r="57" spans="2:13" s="4" customFormat="1" ht="18" customHeight="1" x14ac:dyDescent="0.2">
      <c r="B57" s="161"/>
      <c r="C57" s="162"/>
      <c r="D57" s="167"/>
      <c r="E57" s="156"/>
      <c r="F57" s="156"/>
      <c r="G57" s="156"/>
      <c r="H57" s="156"/>
      <c r="I57" s="156"/>
      <c r="J57" s="156"/>
      <c r="K57" s="165"/>
      <c r="L57" s="165"/>
      <c r="M57" s="165"/>
    </row>
    <row r="58" spans="2:13" s="4" customFormat="1" ht="18" customHeight="1" x14ac:dyDescent="0.2">
      <c r="B58" s="161"/>
      <c r="C58" s="162"/>
      <c r="D58" s="167"/>
      <c r="E58" s="156"/>
      <c r="F58" s="156"/>
      <c r="G58" s="156"/>
      <c r="H58" s="156"/>
      <c r="I58" s="156"/>
      <c r="J58" s="156"/>
      <c r="K58" s="165"/>
      <c r="L58" s="165"/>
      <c r="M58" s="165"/>
    </row>
    <row r="59" spans="2:13" s="4" customFormat="1" ht="18" customHeight="1" x14ac:dyDescent="0.2">
      <c r="B59" s="161"/>
      <c r="C59" s="162"/>
      <c r="D59" s="167"/>
      <c r="E59" s="156"/>
      <c r="F59" s="156"/>
      <c r="G59" s="156"/>
      <c r="H59" s="156"/>
      <c r="I59" s="156"/>
      <c r="J59" s="156"/>
      <c r="K59" s="165"/>
      <c r="L59" s="165"/>
      <c r="M59" s="165"/>
    </row>
    <row r="60" spans="2:13" s="4" customFormat="1" ht="18" customHeight="1" x14ac:dyDescent="0.2">
      <c r="B60" s="161"/>
      <c r="C60" s="162"/>
      <c r="D60" s="167"/>
      <c r="E60" s="156"/>
      <c r="F60" s="156"/>
      <c r="G60" s="156"/>
      <c r="H60" s="156"/>
      <c r="I60" s="156"/>
      <c r="J60" s="156"/>
      <c r="K60" s="165"/>
      <c r="L60" s="165"/>
      <c r="M60" s="165"/>
    </row>
    <row r="61" spans="2:13" s="4" customFormat="1" ht="18" customHeight="1" x14ac:dyDescent="0.2">
      <c r="B61" s="161"/>
      <c r="C61" s="162"/>
      <c r="D61" s="167"/>
      <c r="E61" s="156"/>
      <c r="F61" s="156"/>
      <c r="G61" s="156"/>
      <c r="H61" s="156"/>
      <c r="I61" s="156"/>
      <c r="J61" s="156"/>
      <c r="K61" s="165"/>
      <c r="L61" s="165"/>
      <c r="M61" s="165"/>
    </row>
    <row r="62" spans="2:13" s="4" customFormat="1" ht="18" customHeight="1" x14ac:dyDescent="0.2">
      <c r="B62" s="161"/>
      <c r="C62" s="162"/>
      <c r="D62" s="167"/>
      <c r="E62" s="156"/>
      <c r="F62" s="156"/>
      <c r="G62" s="156"/>
      <c r="H62" s="156"/>
      <c r="I62" s="156"/>
      <c r="J62" s="156"/>
      <c r="K62" s="165"/>
      <c r="L62" s="165"/>
      <c r="M62" s="165"/>
    </row>
    <row r="63" spans="2:13" s="4" customFormat="1" ht="18" customHeight="1" x14ac:dyDescent="0.2">
      <c r="B63" s="161"/>
      <c r="C63" s="162"/>
      <c r="D63" s="167"/>
      <c r="E63" s="156"/>
      <c r="F63" s="156"/>
      <c r="G63" s="156"/>
      <c r="H63" s="156"/>
      <c r="I63" s="156"/>
      <c r="J63" s="156"/>
      <c r="K63" s="165"/>
      <c r="L63" s="165"/>
      <c r="M63" s="165"/>
    </row>
    <row r="64" spans="2:13" s="4" customFormat="1" ht="18" customHeight="1" x14ac:dyDescent="0.2">
      <c r="B64" s="161"/>
      <c r="C64" s="162"/>
      <c r="D64" s="167"/>
      <c r="E64" s="156"/>
      <c r="F64" s="156"/>
      <c r="G64" s="156"/>
      <c r="H64" s="156"/>
      <c r="I64" s="156"/>
      <c r="J64" s="156"/>
      <c r="K64" s="165"/>
      <c r="L64" s="165"/>
      <c r="M64" s="165"/>
    </row>
    <row r="65" spans="2:13" ht="18" customHeight="1" x14ac:dyDescent="0.3">
      <c r="B65" s="161"/>
      <c r="C65" s="162"/>
      <c r="D65" s="167"/>
      <c r="E65" s="156"/>
      <c r="F65" s="156"/>
      <c r="G65" s="156"/>
      <c r="H65" s="156"/>
      <c r="I65" s="156"/>
      <c r="J65" s="156"/>
      <c r="K65" s="165"/>
      <c r="L65" s="165"/>
      <c r="M65" s="165"/>
    </row>
    <row r="66" spans="2:13" ht="18" customHeight="1" x14ac:dyDescent="0.3">
      <c r="B66" s="161"/>
      <c r="C66" s="162"/>
      <c r="D66" s="167"/>
      <c r="E66" s="156"/>
      <c r="F66" s="156"/>
      <c r="G66" s="156"/>
      <c r="H66" s="156"/>
      <c r="I66" s="156"/>
      <c r="J66" s="156"/>
      <c r="K66" s="165"/>
      <c r="L66" s="165"/>
      <c r="M66" s="165"/>
    </row>
    <row r="67" spans="2:13" ht="18" customHeight="1" x14ac:dyDescent="0.3">
      <c r="B67" s="161"/>
      <c r="C67" s="162"/>
      <c r="D67" s="167"/>
      <c r="E67" s="156"/>
      <c r="F67" s="156"/>
      <c r="G67" s="156"/>
      <c r="H67" s="156"/>
      <c r="I67" s="156"/>
      <c r="J67" s="156"/>
      <c r="K67" s="165"/>
      <c r="L67" s="165"/>
      <c r="M67" s="165"/>
    </row>
    <row r="68" spans="2:13" ht="18" customHeight="1" x14ac:dyDescent="0.3">
      <c r="B68" s="161"/>
      <c r="C68" s="162"/>
      <c r="D68" s="167"/>
      <c r="E68" s="156"/>
      <c r="F68" s="156"/>
      <c r="G68" s="156"/>
      <c r="H68" s="156"/>
      <c r="I68" s="156"/>
      <c r="J68" s="156"/>
      <c r="K68" s="165"/>
      <c r="L68" s="165"/>
      <c r="M68" s="165"/>
    </row>
    <row r="69" spans="2:13" ht="18" customHeight="1" x14ac:dyDescent="0.3">
      <c r="B69" s="161"/>
      <c r="C69" s="162"/>
      <c r="D69" s="167"/>
      <c r="E69" s="156"/>
      <c r="F69" s="156"/>
      <c r="G69" s="156"/>
      <c r="H69" s="156"/>
      <c r="I69" s="156"/>
      <c r="J69" s="156"/>
      <c r="K69" s="165"/>
      <c r="L69" s="165"/>
      <c r="M69" s="165"/>
    </row>
    <row r="70" spans="2:13" ht="18" customHeight="1" x14ac:dyDescent="0.3">
      <c r="B70" s="161"/>
      <c r="C70" s="162"/>
      <c r="D70" s="167"/>
      <c r="E70" s="156"/>
      <c r="F70" s="156"/>
      <c r="G70" s="156"/>
      <c r="H70" s="156"/>
      <c r="I70" s="156"/>
      <c r="J70" s="156"/>
      <c r="K70" s="165"/>
      <c r="L70" s="165"/>
      <c r="M70" s="165"/>
    </row>
    <row r="71" spans="2:13" ht="18" customHeight="1" x14ac:dyDescent="0.3">
      <c r="B71" s="161"/>
      <c r="C71" s="162"/>
      <c r="D71" s="167"/>
      <c r="E71" s="156"/>
      <c r="F71" s="156"/>
      <c r="G71" s="156"/>
      <c r="H71" s="156"/>
      <c r="I71" s="156"/>
      <c r="J71" s="156"/>
      <c r="K71" s="165"/>
      <c r="L71" s="165"/>
      <c r="M71" s="165"/>
    </row>
    <row r="72" spans="2:13" ht="18" customHeight="1" x14ac:dyDescent="0.3">
      <c r="B72" s="161"/>
      <c r="C72" s="162"/>
      <c r="D72" s="167"/>
      <c r="E72" s="156"/>
      <c r="F72" s="156"/>
      <c r="G72" s="156"/>
      <c r="H72" s="156"/>
      <c r="I72" s="156"/>
      <c r="J72" s="156"/>
      <c r="K72" s="165"/>
      <c r="L72" s="165"/>
      <c r="M72" s="165"/>
    </row>
    <row r="73" spans="2:13" ht="18" customHeight="1" x14ac:dyDescent="0.3">
      <c r="B73" s="161"/>
      <c r="C73" s="162"/>
      <c r="D73" s="167"/>
      <c r="E73" s="156"/>
      <c r="F73" s="156"/>
      <c r="G73" s="156"/>
      <c r="H73" s="156"/>
      <c r="I73" s="156"/>
      <c r="J73" s="156"/>
      <c r="K73" s="165"/>
      <c r="L73" s="165"/>
      <c r="M73" s="165"/>
    </row>
    <row r="74" spans="2:13" ht="18" customHeight="1" x14ac:dyDescent="0.3">
      <c r="B74" s="161"/>
      <c r="C74" s="162"/>
      <c r="D74" s="167"/>
      <c r="E74" s="156"/>
      <c r="F74" s="156"/>
      <c r="G74" s="156"/>
      <c r="H74" s="156"/>
      <c r="I74" s="156"/>
      <c r="J74" s="156"/>
      <c r="K74" s="165"/>
      <c r="L74" s="165"/>
      <c r="M74" s="165"/>
    </row>
    <row r="75" spans="2:13" x14ac:dyDescent="0.3">
      <c r="M75" s="37">
        <v>4</v>
      </c>
    </row>
    <row r="93" spans="10:13" s="4" customFormat="1" ht="12.75" x14ac:dyDescent="0.2">
      <c r="J93" s="3"/>
      <c r="K93" s="13"/>
      <c r="L93" s="13"/>
      <c r="M93" s="11"/>
    </row>
    <row r="97" spans="7:7" x14ac:dyDescent="0.3">
      <c r="G97" s="4"/>
    </row>
  </sheetData>
  <sheetProtection sheet="1" formatCells="0" formatColumns="0" formatRows="0"/>
  <mergeCells count="3">
    <mergeCell ref="F3:G3"/>
    <mergeCell ref="I3:J3"/>
    <mergeCell ref="K3:L3"/>
  </mergeCells>
  <pageMargins left="0.78740157480314965" right="0.39370078740157483" top="0.39370078740157483" bottom="0.39370078740157483" header="0" footer="0.19685039370078741"/>
  <pageSetup paperSize="9" scale="59" fitToHeight="0" orientation="portrait" horizontalDpi="1200" verticalDpi="1200" r:id="rId1"/>
  <headerFooter>
    <oddFooter>&amp;C&amp;"Arial Narrow,Standard"based by WA/AIMS • report form 1-25.5 • © kjm • Copyright reserved!</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CA1EF-454D-493E-8B0C-EC0E6A41B46F}">
  <sheetPr>
    <pageSetUpPr fitToPage="1"/>
  </sheetPr>
  <dimension ref="B1:O97"/>
  <sheetViews>
    <sheetView showZeros="0" zoomScaleNormal="100" zoomScaleSheetLayoutView="100" workbookViewId="0">
      <selection activeCell="B5" sqref="B5"/>
    </sheetView>
  </sheetViews>
  <sheetFormatPr baseColWidth="10" defaultColWidth="11.42578125" defaultRowHeight="16.5" x14ac:dyDescent="0.3"/>
  <cols>
    <col min="1" max="1" width="3" style="1" customWidth="1"/>
    <col min="2" max="4" width="17.5703125" style="1" customWidth="1"/>
    <col min="5" max="5" width="8.28515625" style="1" customWidth="1"/>
    <col min="6" max="6" width="10.28515625" style="1" customWidth="1"/>
    <col min="7" max="7" width="10.85546875" style="1" customWidth="1"/>
    <col min="8" max="8" width="11.42578125" style="1" customWidth="1"/>
    <col min="9" max="9" width="11.7109375" style="1" customWidth="1"/>
    <col min="10" max="10" width="11.7109375" style="2" customWidth="1"/>
    <col min="11" max="12" width="11.7109375" style="12" customWidth="1"/>
    <col min="13" max="13" width="13.140625" style="10" customWidth="1"/>
    <col min="14" max="16384" width="11.42578125" style="1"/>
  </cols>
  <sheetData>
    <row r="1" spans="2:15" ht="22.5" customHeight="1" x14ac:dyDescent="0.3">
      <c r="B1" s="20" t="s">
        <v>71</v>
      </c>
      <c r="C1" s="20"/>
      <c r="D1" s="25"/>
      <c r="E1" s="20" t="s">
        <v>113</v>
      </c>
      <c r="G1" s="49"/>
      <c r="H1" s="20"/>
      <c r="I1" s="49"/>
      <c r="J1" s="49"/>
      <c r="K1" s="49"/>
      <c r="L1" s="50"/>
      <c r="M1" s="28"/>
      <c r="N1" s="28"/>
      <c r="O1" s="25"/>
    </row>
    <row r="2" spans="2:15" ht="6" customHeight="1" x14ac:dyDescent="0.3"/>
    <row r="3" spans="2:15" s="6" customFormat="1" ht="16.5" customHeight="1" x14ac:dyDescent="0.25">
      <c r="B3" s="145" t="s">
        <v>102</v>
      </c>
      <c r="C3" s="146"/>
      <c r="D3" s="146"/>
      <c r="E3" s="140" t="s">
        <v>0</v>
      </c>
      <c r="F3" s="290" t="s">
        <v>105</v>
      </c>
      <c r="G3" s="291"/>
      <c r="H3" s="142" t="s">
        <v>10</v>
      </c>
      <c r="I3" s="290" t="s">
        <v>104</v>
      </c>
      <c r="J3" s="302"/>
      <c r="K3" s="303" t="s">
        <v>106</v>
      </c>
      <c r="L3" s="304"/>
      <c r="M3" s="143" t="s">
        <v>107</v>
      </c>
    </row>
    <row r="4" spans="2:15" s="4" customFormat="1" ht="16.5" customHeight="1" x14ac:dyDescent="0.2">
      <c r="B4" s="134" t="s">
        <v>103</v>
      </c>
      <c r="C4" s="63"/>
      <c r="D4" s="147"/>
      <c r="E4" s="47"/>
      <c r="F4" s="135" t="s">
        <v>3</v>
      </c>
      <c r="G4" s="136" t="s">
        <v>4</v>
      </c>
      <c r="H4" s="148"/>
      <c r="I4" s="135" t="s">
        <v>13</v>
      </c>
      <c r="J4" s="135" t="s">
        <v>14</v>
      </c>
      <c r="K4" s="138" t="s">
        <v>57</v>
      </c>
      <c r="L4" s="138" t="s">
        <v>58</v>
      </c>
      <c r="M4" s="138" t="s">
        <v>56</v>
      </c>
    </row>
    <row r="5" spans="2:15" s="4" customFormat="1" ht="18" customHeight="1" x14ac:dyDescent="0.2">
      <c r="B5" s="161"/>
      <c r="C5" s="162"/>
      <c r="D5" s="167"/>
      <c r="E5" s="156"/>
      <c r="F5" s="163"/>
      <c r="G5" s="163"/>
      <c r="H5" s="163"/>
      <c r="I5" s="163"/>
      <c r="J5" s="163"/>
      <c r="K5" s="165"/>
      <c r="L5" s="165"/>
      <c r="M5" s="165"/>
    </row>
    <row r="6" spans="2:15" s="4" customFormat="1" ht="18" customHeight="1" x14ac:dyDescent="0.2">
      <c r="B6" s="161"/>
      <c r="C6" s="162"/>
      <c r="D6" s="167"/>
      <c r="E6" s="156"/>
      <c r="F6" s="156"/>
      <c r="G6" s="156"/>
      <c r="H6" s="156"/>
      <c r="I6" s="156"/>
      <c r="J6" s="156"/>
      <c r="K6" s="165"/>
      <c r="L6" s="165"/>
      <c r="M6" s="165"/>
    </row>
    <row r="7" spans="2:15" s="4" customFormat="1" ht="18" customHeight="1" x14ac:dyDescent="0.2">
      <c r="B7" s="161"/>
      <c r="C7" s="162"/>
      <c r="D7" s="167"/>
      <c r="E7" s="156"/>
      <c r="F7" s="156"/>
      <c r="G7" s="156"/>
      <c r="H7" s="156"/>
      <c r="I7" s="156"/>
      <c r="J7" s="156"/>
      <c r="K7" s="165"/>
      <c r="L7" s="165"/>
      <c r="M7" s="165"/>
    </row>
    <row r="8" spans="2:15" s="4" customFormat="1" ht="18" customHeight="1" x14ac:dyDescent="0.2">
      <c r="B8" s="161"/>
      <c r="C8" s="162"/>
      <c r="D8" s="167"/>
      <c r="E8" s="156"/>
      <c r="F8" s="156"/>
      <c r="G8" s="156"/>
      <c r="H8" s="156"/>
      <c r="I8" s="156"/>
      <c r="J8" s="156"/>
      <c r="K8" s="165"/>
      <c r="L8" s="165"/>
      <c r="M8" s="165"/>
    </row>
    <row r="9" spans="2:15" s="4" customFormat="1" ht="18" customHeight="1" x14ac:dyDescent="0.2">
      <c r="B9" s="161"/>
      <c r="C9" s="162"/>
      <c r="D9" s="167"/>
      <c r="E9" s="156"/>
      <c r="F9" s="156"/>
      <c r="G9" s="156"/>
      <c r="H9" s="156"/>
      <c r="I9" s="156"/>
      <c r="J9" s="156"/>
      <c r="K9" s="165"/>
      <c r="L9" s="165"/>
      <c r="M9" s="165"/>
    </row>
    <row r="10" spans="2:15" s="4" customFormat="1" ht="18" customHeight="1" x14ac:dyDescent="0.2">
      <c r="B10" s="161"/>
      <c r="C10" s="162"/>
      <c r="D10" s="167"/>
      <c r="E10" s="156"/>
      <c r="F10" s="156"/>
      <c r="G10" s="156"/>
      <c r="H10" s="156"/>
      <c r="I10" s="156"/>
      <c r="J10" s="156"/>
      <c r="K10" s="165"/>
      <c r="L10" s="165"/>
      <c r="M10" s="165"/>
    </row>
    <row r="11" spans="2:15" s="4" customFormat="1" ht="18" customHeight="1" x14ac:dyDescent="0.2">
      <c r="B11" s="161"/>
      <c r="C11" s="162"/>
      <c r="D11" s="167"/>
      <c r="E11" s="156"/>
      <c r="F11" s="156"/>
      <c r="G11" s="156"/>
      <c r="H11" s="156"/>
      <c r="I11" s="156"/>
      <c r="J11" s="156"/>
      <c r="K11" s="165"/>
      <c r="L11" s="165"/>
      <c r="M11" s="165"/>
    </row>
    <row r="12" spans="2:15" s="4" customFormat="1" ht="18" customHeight="1" x14ac:dyDescent="0.2">
      <c r="B12" s="161"/>
      <c r="C12" s="162"/>
      <c r="D12" s="167"/>
      <c r="E12" s="156"/>
      <c r="F12" s="156"/>
      <c r="G12" s="156"/>
      <c r="H12" s="156"/>
      <c r="I12" s="156"/>
      <c r="J12" s="156"/>
      <c r="K12" s="165"/>
      <c r="L12" s="165"/>
      <c r="M12" s="165"/>
    </row>
    <row r="13" spans="2:15" s="4" customFormat="1" ht="18" customHeight="1" x14ac:dyDescent="0.2">
      <c r="B13" s="168"/>
      <c r="C13" s="162"/>
      <c r="D13" s="167"/>
      <c r="E13" s="156"/>
      <c r="F13" s="156"/>
      <c r="G13" s="156"/>
      <c r="H13" s="156"/>
      <c r="I13" s="156"/>
      <c r="J13" s="156"/>
      <c r="K13" s="165"/>
      <c r="L13" s="165"/>
      <c r="M13" s="165"/>
    </row>
    <row r="14" spans="2:15" s="4" customFormat="1" ht="18" customHeight="1" x14ac:dyDescent="0.2">
      <c r="B14" s="161"/>
      <c r="C14" s="162"/>
      <c r="D14" s="167"/>
      <c r="E14" s="156"/>
      <c r="F14" s="156"/>
      <c r="G14" s="156"/>
      <c r="H14" s="156"/>
      <c r="I14" s="156"/>
      <c r="J14" s="156"/>
      <c r="K14" s="165"/>
      <c r="L14" s="165"/>
      <c r="M14" s="165"/>
    </row>
    <row r="15" spans="2:15" s="4" customFormat="1" ht="18" customHeight="1" x14ac:dyDescent="0.2">
      <c r="B15" s="161"/>
      <c r="C15" s="162"/>
      <c r="D15" s="167"/>
      <c r="E15" s="156"/>
      <c r="F15" s="156"/>
      <c r="G15" s="156"/>
      <c r="H15" s="156"/>
      <c r="I15" s="156"/>
      <c r="J15" s="156"/>
      <c r="K15" s="165"/>
      <c r="L15" s="165"/>
      <c r="M15" s="165"/>
    </row>
    <row r="16" spans="2:15" s="4" customFormat="1" ht="18" customHeight="1" x14ac:dyDescent="0.2">
      <c r="B16" s="161"/>
      <c r="C16" s="162"/>
      <c r="D16" s="167"/>
      <c r="E16" s="156"/>
      <c r="F16" s="156"/>
      <c r="G16" s="156"/>
      <c r="H16" s="156"/>
      <c r="I16" s="156"/>
      <c r="J16" s="156"/>
      <c r="K16" s="165"/>
      <c r="L16" s="165"/>
      <c r="M16" s="165"/>
    </row>
    <row r="17" spans="2:13" s="4" customFormat="1" ht="18" customHeight="1" x14ac:dyDescent="0.2">
      <c r="B17" s="161"/>
      <c r="C17" s="162"/>
      <c r="D17" s="167"/>
      <c r="E17" s="156"/>
      <c r="F17" s="156"/>
      <c r="G17" s="156"/>
      <c r="H17" s="156"/>
      <c r="I17" s="156"/>
      <c r="J17" s="156"/>
      <c r="K17" s="165"/>
      <c r="L17" s="165"/>
      <c r="M17" s="165"/>
    </row>
    <row r="18" spans="2:13" s="4" customFormat="1" ht="18" customHeight="1" x14ac:dyDescent="0.2">
      <c r="B18" s="161"/>
      <c r="C18" s="162"/>
      <c r="D18" s="167"/>
      <c r="E18" s="156"/>
      <c r="F18" s="156"/>
      <c r="G18" s="156"/>
      <c r="H18" s="156"/>
      <c r="I18" s="156"/>
      <c r="J18" s="156"/>
      <c r="K18" s="165"/>
      <c r="L18" s="165"/>
      <c r="M18" s="165"/>
    </row>
    <row r="19" spans="2:13" s="4" customFormat="1" ht="18" customHeight="1" x14ac:dyDescent="0.2">
      <c r="B19" s="161"/>
      <c r="C19" s="162"/>
      <c r="D19" s="167"/>
      <c r="E19" s="156"/>
      <c r="F19" s="156"/>
      <c r="G19" s="156"/>
      <c r="H19" s="156"/>
      <c r="I19" s="156"/>
      <c r="J19" s="156"/>
      <c r="K19" s="165"/>
      <c r="L19" s="165"/>
      <c r="M19" s="165"/>
    </row>
    <row r="20" spans="2:13" s="4" customFormat="1" ht="18" customHeight="1" x14ac:dyDescent="0.2">
      <c r="B20" s="161"/>
      <c r="C20" s="162"/>
      <c r="D20" s="167"/>
      <c r="E20" s="156"/>
      <c r="F20" s="156"/>
      <c r="G20" s="156"/>
      <c r="H20" s="156"/>
      <c r="I20" s="156"/>
      <c r="J20" s="156"/>
      <c r="K20" s="165"/>
      <c r="L20" s="165"/>
      <c r="M20" s="165"/>
    </row>
    <row r="21" spans="2:13" s="4" customFormat="1" ht="18" customHeight="1" x14ac:dyDescent="0.2">
      <c r="B21" s="161"/>
      <c r="C21" s="162"/>
      <c r="D21" s="167"/>
      <c r="E21" s="156"/>
      <c r="F21" s="166"/>
      <c r="G21" s="156"/>
      <c r="H21" s="156"/>
      <c r="I21" s="156"/>
      <c r="J21" s="156"/>
      <c r="K21" s="165"/>
      <c r="L21" s="165"/>
      <c r="M21" s="165"/>
    </row>
    <row r="22" spans="2:13" s="4" customFormat="1" ht="18" customHeight="1" x14ac:dyDescent="0.2">
      <c r="B22" s="161"/>
      <c r="C22" s="162"/>
      <c r="D22" s="167"/>
      <c r="E22" s="156"/>
      <c r="F22" s="156"/>
      <c r="G22" s="156"/>
      <c r="H22" s="156"/>
      <c r="I22" s="156"/>
      <c r="J22" s="156"/>
      <c r="K22" s="165"/>
      <c r="L22" s="165"/>
      <c r="M22" s="165"/>
    </row>
    <row r="23" spans="2:13" s="4" customFormat="1" ht="18" customHeight="1" x14ac:dyDescent="0.2">
      <c r="B23" s="161"/>
      <c r="C23" s="162"/>
      <c r="D23" s="167"/>
      <c r="E23" s="156"/>
      <c r="F23" s="156"/>
      <c r="G23" s="156"/>
      <c r="H23" s="156"/>
      <c r="I23" s="156"/>
      <c r="J23" s="156"/>
      <c r="K23" s="165"/>
      <c r="L23" s="165"/>
      <c r="M23" s="165"/>
    </row>
    <row r="24" spans="2:13" s="4" customFormat="1" ht="18" customHeight="1" x14ac:dyDescent="0.2">
      <c r="B24" s="161"/>
      <c r="C24" s="162"/>
      <c r="D24" s="167"/>
      <c r="E24" s="156"/>
      <c r="F24" s="156"/>
      <c r="G24" s="156"/>
      <c r="H24" s="156"/>
      <c r="I24" s="156"/>
      <c r="J24" s="156"/>
      <c r="K24" s="165"/>
      <c r="L24" s="165"/>
      <c r="M24" s="165"/>
    </row>
    <row r="25" spans="2:13" s="4" customFormat="1" ht="18" customHeight="1" x14ac:dyDescent="0.2">
      <c r="B25" s="161"/>
      <c r="C25" s="162"/>
      <c r="D25" s="167"/>
      <c r="E25" s="156"/>
      <c r="F25" s="156"/>
      <c r="G25" s="156"/>
      <c r="H25" s="156"/>
      <c r="I25" s="156"/>
      <c r="J25" s="156"/>
      <c r="K25" s="165"/>
      <c r="L25" s="165"/>
      <c r="M25" s="165"/>
    </row>
    <row r="26" spans="2:13" s="4" customFormat="1" ht="18" customHeight="1" x14ac:dyDescent="0.2">
      <c r="B26" s="161"/>
      <c r="C26" s="162"/>
      <c r="D26" s="167"/>
      <c r="E26" s="156"/>
      <c r="F26" s="156"/>
      <c r="G26" s="156"/>
      <c r="H26" s="156"/>
      <c r="I26" s="156"/>
      <c r="J26" s="156"/>
      <c r="K26" s="165"/>
      <c r="L26" s="165"/>
      <c r="M26" s="165"/>
    </row>
    <row r="27" spans="2:13" s="4" customFormat="1" ht="18" customHeight="1" x14ac:dyDescent="0.2">
      <c r="B27" s="161"/>
      <c r="C27" s="162"/>
      <c r="D27" s="167"/>
      <c r="E27" s="156"/>
      <c r="F27" s="156"/>
      <c r="G27" s="156"/>
      <c r="H27" s="156"/>
      <c r="I27" s="156"/>
      <c r="J27" s="156"/>
      <c r="K27" s="165"/>
      <c r="L27" s="165"/>
      <c r="M27" s="165"/>
    </row>
    <row r="28" spans="2:13" s="4" customFormat="1" ht="18" customHeight="1" x14ac:dyDescent="0.2">
      <c r="B28" s="161"/>
      <c r="C28" s="162"/>
      <c r="D28" s="167"/>
      <c r="E28" s="156"/>
      <c r="F28" s="166"/>
      <c r="G28" s="156"/>
      <c r="H28" s="156"/>
      <c r="I28" s="156"/>
      <c r="J28" s="156"/>
      <c r="K28" s="165"/>
      <c r="L28" s="165"/>
      <c r="M28" s="165"/>
    </row>
    <row r="29" spans="2:13" s="4" customFormat="1" ht="18" customHeight="1" x14ac:dyDescent="0.2">
      <c r="B29" s="161"/>
      <c r="C29" s="162"/>
      <c r="D29" s="167"/>
      <c r="E29" s="156"/>
      <c r="F29" s="156"/>
      <c r="G29" s="156"/>
      <c r="H29" s="156"/>
      <c r="I29" s="156"/>
      <c r="J29" s="156"/>
      <c r="K29" s="165"/>
      <c r="L29" s="165"/>
      <c r="M29" s="165"/>
    </row>
    <row r="30" spans="2:13" s="4" customFormat="1" ht="18" customHeight="1" x14ac:dyDescent="0.2">
      <c r="B30" s="161"/>
      <c r="C30" s="162"/>
      <c r="D30" s="167"/>
      <c r="E30" s="156"/>
      <c r="F30" s="156"/>
      <c r="G30" s="156"/>
      <c r="H30" s="156"/>
      <c r="I30" s="156"/>
      <c r="J30" s="156"/>
      <c r="K30" s="165"/>
      <c r="L30" s="165"/>
      <c r="M30" s="165"/>
    </row>
    <row r="31" spans="2:13" s="4" customFormat="1" ht="18" customHeight="1" x14ac:dyDescent="0.2">
      <c r="B31" s="161"/>
      <c r="C31" s="162"/>
      <c r="D31" s="167"/>
      <c r="E31" s="156"/>
      <c r="F31" s="156"/>
      <c r="G31" s="156"/>
      <c r="H31" s="156"/>
      <c r="I31" s="156"/>
      <c r="J31" s="156"/>
      <c r="K31" s="165"/>
      <c r="L31" s="165"/>
      <c r="M31" s="165"/>
    </row>
    <row r="32" spans="2:13" s="4" customFormat="1" ht="18" customHeight="1" x14ac:dyDescent="0.2">
      <c r="B32" s="161"/>
      <c r="C32" s="162"/>
      <c r="D32" s="167"/>
      <c r="E32" s="156"/>
      <c r="F32" s="156"/>
      <c r="G32" s="156"/>
      <c r="H32" s="156"/>
      <c r="I32" s="156"/>
      <c r="J32" s="156"/>
      <c r="K32" s="165"/>
      <c r="L32" s="165"/>
      <c r="M32" s="165"/>
    </row>
    <row r="33" spans="2:13" s="4" customFormat="1" ht="18" customHeight="1" x14ac:dyDescent="0.2">
      <c r="B33" s="161"/>
      <c r="C33" s="162"/>
      <c r="D33" s="167"/>
      <c r="E33" s="156"/>
      <c r="F33" s="156"/>
      <c r="G33" s="156"/>
      <c r="H33" s="156"/>
      <c r="I33" s="166"/>
      <c r="J33" s="156"/>
      <c r="K33" s="165"/>
      <c r="L33" s="165"/>
      <c r="M33" s="165"/>
    </row>
    <row r="34" spans="2:13" s="4" customFormat="1" ht="18" customHeight="1" x14ac:dyDescent="0.2">
      <c r="B34" s="168"/>
      <c r="C34" s="162"/>
      <c r="D34" s="167"/>
      <c r="E34" s="156"/>
      <c r="F34" s="166"/>
      <c r="G34" s="156"/>
      <c r="H34" s="156"/>
      <c r="I34" s="156"/>
      <c r="J34" s="156"/>
      <c r="K34" s="165"/>
      <c r="L34" s="165"/>
      <c r="M34" s="165"/>
    </row>
    <row r="35" spans="2:13" s="4" customFormat="1" ht="18" customHeight="1" x14ac:dyDescent="0.2">
      <c r="B35" s="161"/>
      <c r="C35" s="162"/>
      <c r="D35" s="167"/>
      <c r="E35" s="156"/>
      <c r="F35" s="156"/>
      <c r="G35" s="156"/>
      <c r="H35" s="156"/>
      <c r="I35" s="156"/>
      <c r="J35" s="156"/>
      <c r="K35" s="165"/>
      <c r="L35" s="165"/>
      <c r="M35" s="165"/>
    </row>
    <row r="36" spans="2:13" s="4" customFormat="1" ht="18" customHeight="1" x14ac:dyDescent="0.2">
      <c r="B36" s="161"/>
      <c r="C36" s="162"/>
      <c r="D36" s="167"/>
      <c r="E36" s="156"/>
      <c r="F36" s="156"/>
      <c r="G36" s="156"/>
      <c r="H36" s="156"/>
      <c r="I36" s="156"/>
      <c r="J36" s="156"/>
      <c r="K36" s="165"/>
      <c r="L36" s="165"/>
      <c r="M36" s="165"/>
    </row>
    <row r="37" spans="2:13" s="4" customFormat="1" ht="18" customHeight="1" x14ac:dyDescent="0.2">
      <c r="B37" s="161"/>
      <c r="C37" s="162"/>
      <c r="D37" s="167"/>
      <c r="E37" s="156"/>
      <c r="F37" s="156"/>
      <c r="G37" s="156"/>
      <c r="H37" s="156"/>
      <c r="I37" s="156"/>
      <c r="J37" s="156"/>
      <c r="K37" s="165"/>
      <c r="L37" s="165"/>
      <c r="M37" s="165"/>
    </row>
    <row r="38" spans="2:13" s="4" customFormat="1" ht="18" customHeight="1" x14ac:dyDescent="0.2">
      <c r="B38" s="161"/>
      <c r="C38" s="162"/>
      <c r="D38" s="167"/>
      <c r="E38" s="156"/>
      <c r="F38" s="166"/>
      <c r="G38" s="156"/>
      <c r="H38" s="156"/>
      <c r="I38" s="156"/>
      <c r="J38" s="156"/>
      <c r="K38" s="165"/>
      <c r="L38" s="165"/>
      <c r="M38" s="165"/>
    </row>
    <row r="39" spans="2:13" s="4" customFormat="1" ht="18" customHeight="1" x14ac:dyDescent="0.2">
      <c r="B39" s="161"/>
      <c r="C39" s="162"/>
      <c r="D39" s="167"/>
      <c r="E39" s="156"/>
      <c r="F39" s="156"/>
      <c r="G39" s="156"/>
      <c r="H39" s="156"/>
      <c r="I39" s="156"/>
      <c r="J39" s="156"/>
      <c r="K39" s="165"/>
      <c r="L39" s="165"/>
      <c r="M39" s="165"/>
    </row>
    <row r="40" spans="2:13" s="4" customFormat="1" ht="18" customHeight="1" x14ac:dyDescent="0.2">
      <c r="B40" s="161"/>
      <c r="C40" s="162"/>
      <c r="D40" s="167"/>
      <c r="E40" s="156"/>
      <c r="F40" s="156"/>
      <c r="G40" s="156"/>
      <c r="H40" s="156"/>
      <c r="I40" s="156"/>
      <c r="J40" s="156"/>
      <c r="K40" s="165"/>
      <c r="L40" s="165"/>
      <c r="M40" s="165"/>
    </row>
    <row r="41" spans="2:13" s="4" customFormat="1" ht="18" customHeight="1" x14ac:dyDescent="0.2">
      <c r="B41" s="161"/>
      <c r="C41" s="162"/>
      <c r="D41" s="167"/>
      <c r="E41" s="156"/>
      <c r="F41" s="156"/>
      <c r="G41" s="156"/>
      <c r="H41" s="156"/>
      <c r="I41" s="156"/>
      <c r="J41" s="156"/>
      <c r="K41" s="165"/>
      <c r="L41" s="165"/>
      <c r="M41" s="165"/>
    </row>
    <row r="42" spans="2:13" s="4" customFormat="1" ht="18" customHeight="1" x14ac:dyDescent="0.2">
      <c r="B42" s="161"/>
      <c r="C42" s="162"/>
      <c r="D42" s="167"/>
      <c r="E42" s="156"/>
      <c r="F42" s="156"/>
      <c r="G42" s="156"/>
      <c r="H42" s="156"/>
      <c r="I42" s="156"/>
      <c r="J42" s="156"/>
      <c r="K42" s="165"/>
      <c r="L42" s="165"/>
      <c r="M42" s="165"/>
    </row>
    <row r="43" spans="2:13" s="4" customFormat="1" ht="18" customHeight="1" x14ac:dyDescent="0.2">
      <c r="B43" s="161"/>
      <c r="C43" s="162"/>
      <c r="D43" s="167"/>
      <c r="E43" s="156"/>
      <c r="F43" s="156"/>
      <c r="G43" s="156"/>
      <c r="H43" s="156"/>
      <c r="I43" s="166"/>
      <c r="J43" s="156"/>
      <c r="K43" s="165"/>
      <c r="L43" s="165"/>
      <c r="M43" s="165"/>
    </row>
    <row r="44" spans="2:13" s="4" customFormat="1" ht="18" customHeight="1" x14ac:dyDescent="0.2">
      <c r="B44" s="168"/>
      <c r="C44" s="162"/>
      <c r="D44" s="167"/>
      <c r="E44" s="156"/>
      <c r="F44" s="166"/>
      <c r="G44" s="156"/>
      <c r="H44" s="156"/>
      <c r="I44" s="156"/>
      <c r="J44" s="156"/>
      <c r="K44" s="165"/>
      <c r="L44" s="165"/>
      <c r="M44" s="165"/>
    </row>
    <row r="45" spans="2:13" s="4" customFormat="1" ht="18" customHeight="1" x14ac:dyDescent="0.2">
      <c r="B45" s="161"/>
      <c r="C45" s="162"/>
      <c r="D45" s="167"/>
      <c r="E45" s="156"/>
      <c r="F45" s="156"/>
      <c r="G45" s="156"/>
      <c r="H45" s="156"/>
      <c r="I45" s="156"/>
      <c r="J45" s="156"/>
      <c r="K45" s="165"/>
      <c r="L45" s="165"/>
      <c r="M45" s="165"/>
    </row>
    <row r="46" spans="2:13" s="4" customFormat="1" ht="18" customHeight="1" x14ac:dyDescent="0.2">
      <c r="B46" s="161"/>
      <c r="C46" s="162"/>
      <c r="D46" s="167"/>
      <c r="E46" s="156"/>
      <c r="F46" s="156"/>
      <c r="G46" s="156"/>
      <c r="H46" s="156"/>
      <c r="I46" s="156"/>
      <c r="J46" s="156"/>
      <c r="K46" s="165"/>
      <c r="L46" s="165"/>
      <c r="M46" s="165"/>
    </row>
    <row r="47" spans="2:13" s="4" customFormat="1" ht="18" customHeight="1" x14ac:dyDescent="0.2">
      <c r="B47" s="161"/>
      <c r="C47" s="162"/>
      <c r="D47" s="167"/>
      <c r="E47" s="156"/>
      <c r="F47" s="156"/>
      <c r="G47" s="156"/>
      <c r="H47" s="156"/>
      <c r="I47" s="156"/>
      <c r="J47" s="156"/>
      <c r="K47" s="165"/>
      <c r="L47" s="165"/>
      <c r="M47" s="165"/>
    </row>
    <row r="48" spans="2:13" s="4" customFormat="1" ht="18" customHeight="1" x14ac:dyDescent="0.2">
      <c r="B48" s="161"/>
      <c r="C48" s="162"/>
      <c r="D48" s="167"/>
      <c r="E48" s="156"/>
      <c r="F48" s="166"/>
      <c r="G48" s="156"/>
      <c r="H48" s="156"/>
      <c r="I48" s="156"/>
      <c r="J48" s="156"/>
      <c r="K48" s="165"/>
      <c r="L48" s="165"/>
      <c r="M48" s="165"/>
    </row>
    <row r="49" spans="2:13" s="4" customFormat="1" ht="18" customHeight="1" x14ac:dyDescent="0.2">
      <c r="B49" s="161"/>
      <c r="C49" s="162"/>
      <c r="D49" s="167"/>
      <c r="E49" s="156"/>
      <c r="F49" s="156"/>
      <c r="G49" s="156"/>
      <c r="H49" s="156"/>
      <c r="I49" s="156"/>
      <c r="J49" s="156"/>
      <c r="K49" s="165"/>
      <c r="L49" s="165"/>
      <c r="M49" s="165"/>
    </row>
    <row r="50" spans="2:13" s="4" customFormat="1" ht="18" customHeight="1" x14ac:dyDescent="0.2">
      <c r="B50" s="161"/>
      <c r="C50" s="162"/>
      <c r="D50" s="167"/>
      <c r="E50" s="156"/>
      <c r="F50" s="156"/>
      <c r="G50" s="156"/>
      <c r="H50" s="156"/>
      <c r="I50" s="156"/>
      <c r="J50" s="156"/>
      <c r="K50" s="165"/>
      <c r="L50" s="165"/>
      <c r="M50" s="165"/>
    </row>
    <row r="51" spans="2:13" s="4" customFormat="1" ht="18" customHeight="1" x14ac:dyDescent="0.2">
      <c r="B51" s="161"/>
      <c r="C51" s="162"/>
      <c r="D51" s="167"/>
      <c r="E51" s="156"/>
      <c r="F51" s="156"/>
      <c r="G51" s="156"/>
      <c r="H51" s="156"/>
      <c r="I51" s="156"/>
      <c r="J51" s="156"/>
      <c r="K51" s="165"/>
      <c r="L51" s="165"/>
      <c r="M51" s="165"/>
    </row>
    <row r="52" spans="2:13" s="4" customFormat="1" ht="18" customHeight="1" x14ac:dyDescent="0.2">
      <c r="B52" s="161"/>
      <c r="C52" s="162"/>
      <c r="D52" s="167"/>
      <c r="E52" s="156"/>
      <c r="F52" s="156"/>
      <c r="G52" s="156"/>
      <c r="H52" s="156"/>
      <c r="I52" s="156"/>
      <c r="J52" s="156"/>
      <c r="K52" s="165"/>
      <c r="L52" s="165"/>
      <c r="M52" s="165"/>
    </row>
    <row r="53" spans="2:13" s="4" customFormat="1" ht="18" customHeight="1" x14ac:dyDescent="0.2">
      <c r="B53" s="161"/>
      <c r="C53" s="162"/>
      <c r="D53" s="167"/>
      <c r="E53" s="156"/>
      <c r="F53" s="156"/>
      <c r="G53" s="156"/>
      <c r="H53" s="156"/>
      <c r="I53" s="156"/>
      <c r="J53" s="156"/>
      <c r="K53" s="165"/>
      <c r="L53" s="165"/>
      <c r="M53" s="165"/>
    </row>
    <row r="54" spans="2:13" s="4" customFormat="1" ht="18" customHeight="1" x14ac:dyDescent="0.2">
      <c r="B54" s="168"/>
      <c r="C54" s="162"/>
      <c r="D54" s="167"/>
      <c r="E54" s="156"/>
      <c r="F54" s="156"/>
      <c r="G54" s="156"/>
      <c r="H54" s="156"/>
      <c r="I54" s="156"/>
      <c r="J54" s="156"/>
      <c r="K54" s="165"/>
      <c r="L54" s="165"/>
      <c r="M54" s="165"/>
    </row>
    <row r="55" spans="2:13" s="4" customFormat="1" ht="18" customHeight="1" x14ac:dyDescent="0.2">
      <c r="B55" s="161"/>
      <c r="C55" s="162"/>
      <c r="D55" s="167"/>
      <c r="E55" s="156"/>
      <c r="F55" s="156"/>
      <c r="G55" s="156"/>
      <c r="H55" s="156"/>
      <c r="I55" s="156"/>
      <c r="J55" s="156"/>
      <c r="K55" s="165"/>
      <c r="L55" s="165"/>
      <c r="M55" s="165"/>
    </row>
    <row r="56" spans="2:13" s="4" customFormat="1" ht="18" customHeight="1" x14ac:dyDescent="0.2">
      <c r="B56" s="161"/>
      <c r="C56" s="162"/>
      <c r="D56" s="167"/>
      <c r="E56" s="156"/>
      <c r="F56" s="156"/>
      <c r="G56" s="156"/>
      <c r="H56" s="156"/>
      <c r="I56" s="156"/>
      <c r="J56" s="156"/>
      <c r="K56" s="165"/>
      <c r="L56" s="165"/>
      <c r="M56" s="165"/>
    </row>
    <row r="57" spans="2:13" s="4" customFormat="1" ht="18" customHeight="1" x14ac:dyDescent="0.2">
      <c r="B57" s="161"/>
      <c r="C57" s="162"/>
      <c r="D57" s="167"/>
      <c r="E57" s="156"/>
      <c r="F57" s="156"/>
      <c r="G57" s="156"/>
      <c r="H57" s="156"/>
      <c r="I57" s="156"/>
      <c r="J57" s="156"/>
      <c r="K57" s="165"/>
      <c r="L57" s="165"/>
      <c r="M57" s="165"/>
    </row>
    <row r="58" spans="2:13" s="4" customFormat="1" ht="18" customHeight="1" x14ac:dyDescent="0.2">
      <c r="B58" s="161"/>
      <c r="C58" s="162"/>
      <c r="D58" s="167"/>
      <c r="E58" s="156"/>
      <c r="F58" s="156"/>
      <c r="G58" s="156"/>
      <c r="H58" s="156"/>
      <c r="I58" s="156"/>
      <c r="J58" s="156"/>
      <c r="K58" s="165"/>
      <c r="L58" s="165"/>
      <c r="M58" s="165"/>
    </row>
    <row r="59" spans="2:13" s="4" customFormat="1" ht="18" customHeight="1" x14ac:dyDescent="0.2">
      <c r="B59" s="161"/>
      <c r="C59" s="162"/>
      <c r="D59" s="167"/>
      <c r="E59" s="156"/>
      <c r="F59" s="156"/>
      <c r="G59" s="156"/>
      <c r="H59" s="156"/>
      <c r="I59" s="156"/>
      <c r="J59" s="156"/>
      <c r="K59" s="165"/>
      <c r="L59" s="165"/>
      <c r="M59" s="165"/>
    </row>
    <row r="60" spans="2:13" s="4" customFormat="1" ht="18" customHeight="1" x14ac:dyDescent="0.2">
      <c r="B60" s="161"/>
      <c r="C60" s="162"/>
      <c r="D60" s="167"/>
      <c r="E60" s="156"/>
      <c r="F60" s="156"/>
      <c r="G60" s="156"/>
      <c r="H60" s="156"/>
      <c r="I60" s="156"/>
      <c r="J60" s="156"/>
      <c r="K60" s="165"/>
      <c r="L60" s="165"/>
      <c r="M60" s="165"/>
    </row>
    <row r="61" spans="2:13" s="4" customFormat="1" ht="18" customHeight="1" x14ac:dyDescent="0.2">
      <c r="B61" s="161"/>
      <c r="C61" s="162"/>
      <c r="D61" s="167"/>
      <c r="E61" s="156"/>
      <c r="F61" s="156"/>
      <c r="G61" s="156"/>
      <c r="H61" s="156"/>
      <c r="I61" s="156"/>
      <c r="J61" s="156"/>
      <c r="K61" s="165"/>
      <c r="L61" s="165"/>
      <c r="M61" s="165"/>
    </row>
    <row r="62" spans="2:13" s="4" customFormat="1" ht="18" customHeight="1" x14ac:dyDescent="0.2">
      <c r="B62" s="161"/>
      <c r="C62" s="162"/>
      <c r="D62" s="167"/>
      <c r="E62" s="156"/>
      <c r="F62" s="156"/>
      <c r="G62" s="156"/>
      <c r="H62" s="156"/>
      <c r="I62" s="156"/>
      <c r="J62" s="156"/>
      <c r="K62" s="165"/>
      <c r="L62" s="165"/>
      <c r="M62" s="165"/>
    </row>
    <row r="63" spans="2:13" s="4" customFormat="1" ht="18" customHeight="1" x14ac:dyDescent="0.2">
      <c r="B63" s="161"/>
      <c r="C63" s="162"/>
      <c r="D63" s="167"/>
      <c r="E63" s="156"/>
      <c r="F63" s="156"/>
      <c r="G63" s="156"/>
      <c r="H63" s="156"/>
      <c r="I63" s="156"/>
      <c r="J63" s="156"/>
      <c r="K63" s="165"/>
      <c r="L63" s="165"/>
      <c r="M63" s="165"/>
    </row>
    <row r="64" spans="2:13" s="4" customFormat="1" ht="18" customHeight="1" x14ac:dyDescent="0.2">
      <c r="B64" s="161"/>
      <c r="C64" s="162"/>
      <c r="D64" s="167"/>
      <c r="E64" s="156"/>
      <c r="F64" s="156"/>
      <c r="G64" s="156"/>
      <c r="H64" s="156"/>
      <c r="I64" s="156"/>
      <c r="J64" s="156"/>
      <c r="K64" s="165"/>
      <c r="L64" s="165"/>
      <c r="M64" s="165"/>
    </row>
    <row r="65" spans="2:13" ht="18" customHeight="1" x14ac:dyDescent="0.3">
      <c r="B65" s="161"/>
      <c r="C65" s="162"/>
      <c r="D65" s="167"/>
      <c r="E65" s="156"/>
      <c r="F65" s="156"/>
      <c r="G65" s="156"/>
      <c r="H65" s="156"/>
      <c r="I65" s="156"/>
      <c r="J65" s="156"/>
      <c r="K65" s="165"/>
      <c r="L65" s="165"/>
      <c r="M65" s="165"/>
    </row>
    <row r="66" spans="2:13" ht="18" customHeight="1" x14ac:dyDescent="0.3">
      <c r="B66" s="161"/>
      <c r="C66" s="162"/>
      <c r="D66" s="167"/>
      <c r="E66" s="156"/>
      <c r="F66" s="156"/>
      <c r="G66" s="156"/>
      <c r="H66" s="156"/>
      <c r="I66" s="156"/>
      <c r="J66" s="156"/>
      <c r="K66" s="165"/>
      <c r="L66" s="165"/>
      <c r="M66" s="165"/>
    </row>
    <row r="67" spans="2:13" ht="18" customHeight="1" x14ac:dyDescent="0.3">
      <c r="B67" s="161"/>
      <c r="C67" s="162"/>
      <c r="D67" s="167"/>
      <c r="E67" s="156"/>
      <c r="F67" s="156"/>
      <c r="G67" s="156"/>
      <c r="H67" s="156"/>
      <c r="I67" s="156"/>
      <c r="J67" s="156"/>
      <c r="K67" s="165"/>
      <c r="L67" s="165"/>
      <c r="M67" s="165"/>
    </row>
    <row r="68" spans="2:13" ht="18" customHeight="1" x14ac:dyDescent="0.3">
      <c r="B68" s="161"/>
      <c r="C68" s="162"/>
      <c r="D68" s="167"/>
      <c r="E68" s="156"/>
      <c r="F68" s="156"/>
      <c r="G68" s="156"/>
      <c r="H68" s="156"/>
      <c r="I68" s="156"/>
      <c r="J68" s="156"/>
      <c r="K68" s="165"/>
      <c r="L68" s="165"/>
      <c r="M68" s="165"/>
    </row>
    <row r="69" spans="2:13" ht="18" customHeight="1" x14ac:dyDescent="0.3">
      <c r="B69" s="161"/>
      <c r="C69" s="162"/>
      <c r="D69" s="167"/>
      <c r="E69" s="156"/>
      <c r="F69" s="156"/>
      <c r="G69" s="156"/>
      <c r="H69" s="156"/>
      <c r="I69" s="156"/>
      <c r="J69" s="156"/>
      <c r="K69" s="165"/>
      <c r="L69" s="165"/>
      <c r="M69" s="165"/>
    </row>
    <row r="70" spans="2:13" ht="18" customHeight="1" x14ac:dyDescent="0.3">
      <c r="B70" s="161"/>
      <c r="C70" s="162"/>
      <c r="D70" s="167"/>
      <c r="E70" s="156"/>
      <c r="F70" s="156"/>
      <c r="G70" s="156"/>
      <c r="H70" s="156"/>
      <c r="I70" s="156"/>
      <c r="J70" s="156"/>
      <c r="K70" s="165"/>
      <c r="L70" s="165"/>
      <c r="M70" s="165"/>
    </row>
    <row r="71" spans="2:13" ht="18" customHeight="1" x14ac:dyDescent="0.3">
      <c r="B71" s="161"/>
      <c r="C71" s="162"/>
      <c r="D71" s="167"/>
      <c r="E71" s="156"/>
      <c r="F71" s="156"/>
      <c r="G71" s="156"/>
      <c r="H71" s="156"/>
      <c r="I71" s="156"/>
      <c r="J71" s="156"/>
      <c r="K71" s="165"/>
      <c r="L71" s="165"/>
      <c r="M71" s="165"/>
    </row>
    <row r="72" spans="2:13" ht="18" customHeight="1" x14ac:dyDescent="0.3">
      <c r="B72" s="161"/>
      <c r="C72" s="162"/>
      <c r="D72" s="167"/>
      <c r="E72" s="156"/>
      <c r="F72" s="156"/>
      <c r="G72" s="156"/>
      <c r="H72" s="156"/>
      <c r="I72" s="156"/>
      <c r="J72" s="156"/>
      <c r="K72" s="165"/>
      <c r="L72" s="165"/>
      <c r="M72" s="165"/>
    </row>
    <row r="73" spans="2:13" ht="18" customHeight="1" x14ac:dyDescent="0.3">
      <c r="B73" s="161"/>
      <c r="C73" s="162"/>
      <c r="D73" s="167"/>
      <c r="E73" s="156"/>
      <c r="F73" s="156"/>
      <c r="G73" s="156"/>
      <c r="H73" s="156"/>
      <c r="I73" s="156"/>
      <c r="J73" s="156"/>
      <c r="K73" s="165"/>
      <c r="L73" s="165"/>
      <c r="M73" s="165"/>
    </row>
    <row r="74" spans="2:13" ht="18" customHeight="1" x14ac:dyDescent="0.3">
      <c r="B74" s="161"/>
      <c r="C74" s="162"/>
      <c r="D74" s="167"/>
      <c r="E74" s="156"/>
      <c r="F74" s="156"/>
      <c r="G74" s="156"/>
      <c r="H74" s="156"/>
      <c r="I74" s="156"/>
      <c r="J74" s="156"/>
      <c r="K74" s="165"/>
      <c r="L74" s="165"/>
      <c r="M74" s="165"/>
    </row>
    <row r="75" spans="2:13" x14ac:dyDescent="0.3">
      <c r="M75" s="37">
        <v>5</v>
      </c>
    </row>
    <row r="93" spans="10:13" s="4" customFormat="1" ht="12.75" x14ac:dyDescent="0.2">
      <c r="J93" s="3"/>
      <c r="K93" s="13"/>
      <c r="L93" s="13"/>
      <c r="M93" s="11"/>
    </row>
    <row r="97" spans="7:7" x14ac:dyDescent="0.3">
      <c r="G97" s="4"/>
    </row>
  </sheetData>
  <sheetProtection sheet="1" formatCells="0" formatColumns="0" formatRows="0"/>
  <mergeCells count="3">
    <mergeCell ref="F3:G3"/>
    <mergeCell ref="I3:J3"/>
    <mergeCell ref="K3:L3"/>
  </mergeCells>
  <pageMargins left="0.78740157480314965" right="0.39370078740157483" top="0.39370078740157483" bottom="0.39370078740157483" header="0" footer="0.19685039370078741"/>
  <pageSetup paperSize="9" scale="59" fitToHeight="0" orientation="portrait" horizontalDpi="1200" verticalDpi="1200" r:id="rId1"/>
  <headerFooter>
    <oddFooter>&amp;C&amp;"Arial Narrow,Standard"based by WA/AIMS • report form 1-25.5 • © kjm • Copyright reserved!</odd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page1 (1)-general information</vt:lpstr>
      <vt:lpstr>page1 (2)-general information</vt:lpstr>
      <vt:lpstr>page1 (3)-general information</vt:lpstr>
      <vt:lpstr>page1 (4)-general information</vt:lpstr>
      <vt:lpstr>page2-tape calibration</vt:lpstr>
      <vt:lpstr>page3-calibration JC</vt:lpstr>
      <vt:lpstr>page3-cali JC 2measurers</vt:lpstr>
      <vt:lpstr>page4-evaluation ff</vt:lpstr>
      <vt:lpstr>page5-evaluation ff</vt:lpstr>
      <vt:lpstr>'page1 (1)-general information'!Druckbereich</vt:lpstr>
      <vt:lpstr>'page1 (2)-general information'!Druckbereich</vt:lpstr>
      <vt:lpstr>'page1 (3)-general information'!Druckbereich</vt:lpstr>
      <vt:lpstr>'page1 (4)-general information'!Druckbereich</vt:lpstr>
      <vt:lpstr>'page2-tape calibration'!Druckbereich</vt:lpstr>
      <vt:lpstr>'page3-cali JC 2measurers'!Druckbereich</vt:lpstr>
      <vt:lpstr>'page3-calibration JC'!Druckbereich</vt:lpstr>
      <vt:lpstr>'page4-evaluation ff'!Druckbereich</vt:lpstr>
      <vt:lpstr>'page5-evaluation ff'!Druckbereich</vt:lpstr>
    </vt:vector>
  </TitlesOfParts>
  <Manager>Karl Josef Roth</Manager>
  <Company>DLV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IAAF Course Measurement</dc:title>
  <dc:subject>Road race courses</dc:subject>
  <dc:creator>Karl Josef Roth</dc:creator>
  <cp:keywords>Form3</cp:keywords>
  <cp:lastModifiedBy>Karl Josef Roth</cp:lastModifiedBy>
  <cp:lastPrinted>2025-04-30T14:27:01Z</cp:lastPrinted>
  <dcterms:created xsi:type="dcterms:W3CDTF">2017-08-02T09:58:49Z</dcterms:created>
  <dcterms:modified xsi:type="dcterms:W3CDTF">2025-04-30T14:37:32Z</dcterms:modified>
  <cp:version>17.10</cp:version>
</cp:coreProperties>
</file>