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66925"/>
  <mc:AlternateContent xmlns:mc="http://schemas.openxmlformats.org/markup-compatibility/2006">
    <mc:Choice Requires="x15">
      <x15ac:absPath xmlns:x15ac="http://schemas.microsoft.com/office/spreadsheetml/2010/11/ac" url="\\MYCLOUDPR2100\Public\1_KarlJosef\Vermessung_Protokolle-KJ\Formulare\NAT\"/>
    </mc:Choice>
  </mc:AlternateContent>
  <xr:revisionPtr revIDLastSave="0" documentId="13_ncr:1_{5847E21B-A71D-4636-95E9-2209ED06C51C}" xr6:coauthVersionLast="47" xr6:coauthVersionMax="47" xr10:uidLastSave="{00000000-0000-0000-0000-000000000000}"/>
  <bookViews>
    <workbookView xWindow="-120" yWindow="-120" windowWidth="29040" windowHeight="15720" tabRatio="947" xr2:uid="{00000000-000D-0000-FFFF-FFFF00000000}"/>
  </bookViews>
  <sheets>
    <sheet name="Seite1(1)-Allgemeine Angaben" sheetId="46" r:id="rId1"/>
    <sheet name="Seite1(2)-Allgemeine Angaben" sheetId="45" r:id="rId2"/>
    <sheet name="Seite1(3)-Allgemeine Angaben" sheetId="44" r:id="rId3"/>
    <sheet name="Seite1(4)-Allgemeine Angaben" sheetId="22" r:id="rId4"/>
    <sheet name="Seite2-Eichstrecke" sheetId="4" r:id="rId5"/>
    <sheet name="Seite3-Kalibrierung JC" sheetId="1" r:id="rId6"/>
    <sheet name="Seite3-Kalibrierung 2Verm" sheetId="2" r:id="rId7"/>
    <sheet name="Seite4-Auswertung-ff" sheetId="3" r:id="rId8"/>
    <sheet name="Seite5-Auswertung-ff" sheetId="40" r:id="rId9"/>
    <sheet name="Basisdaten" sheetId="12" state="hidden" r:id="rId10"/>
  </sheets>
  <definedNames>
    <definedName name="_xlnm.Print_Area" localSheetId="0">'Seite1(1)-Allgemeine Angaben'!$B$2:$N$77</definedName>
    <definedName name="_xlnm.Print_Area" localSheetId="1">'Seite1(2)-Allgemeine Angaben'!$B$2:$N$77</definedName>
    <definedName name="_xlnm.Print_Area" localSheetId="2">'Seite1(3)-Allgemeine Angaben'!$B$2:$N$77</definedName>
    <definedName name="_xlnm.Print_Area" localSheetId="3">'Seite1(4)-Allgemeine Angaben'!$B$2:$N$77</definedName>
    <definedName name="_xlnm.Print_Area" localSheetId="4">'Seite2-Eichstrecke'!$B$2:$Q$98</definedName>
    <definedName name="_xlnm.Print_Area" localSheetId="6">'Seite3-Kalibrierung 2Verm'!$B$2:$O$81</definedName>
    <definedName name="_xlnm.Print_Area" localSheetId="5">'Seite3-Kalibrierung JC'!$B$1:$O$87</definedName>
    <definedName name="_xlnm.Print_Area" localSheetId="7">'Seite4-Auswertung-ff'!$B$1:$M$73</definedName>
    <definedName name="_xlnm.Print_Area" localSheetId="8">'Seite5-Auswertung-ff'!$B$1:$M$73</definedName>
    <definedName name="Eichstrecke">#REF!</definedName>
    <definedName name="Graduierung">#REF!</definedName>
    <definedName name="Kalibrierung">#REF!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37" i="46" l="1"/>
  <c r="E34" i="46"/>
  <c r="E30" i="46"/>
  <c r="G37" i="45"/>
  <c r="E37" i="45"/>
  <c r="G34" i="45"/>
  <c r="E34" i="45"/>
  <c r="G30" i="45"/>
  <c r="E30" i="45"/>
  <c r="I37" i="44"/>
  <c r="G37" i="44"/>
  <c r="E37" i="44"/>
  <c r="I34" i="44"/>
  <c r="G34" i="44"/>
  <c r="E34" i="44"/>
  <c r="I30" i="44"/>
  <c r="G30" i="44"/>
  <c r="E30" i="44"/>
  <c r="K24" i="4"/>
  <c r="M72" i="4"/>
  <c r="M52" i="4" l="1"/>
  <c r="E50" i="4"/>
  <c r="K50" i="4"/>
  <c r="E45" i="4"/>
  <c r="K45" i="4" s="1"/>
  <c r="Q50" i="4" s="1"/>
  <c r="K72" i="4"/>
  <c r="P35" i="4"/>
  <c r="K23" i="4"/>
  <c r="K37" i="22"/>
  <c r="I37" i="22"/>
  <c r="G37" i="22"/>
  <c r="E37" i="22"/>
  <c r="K34" i="22"/>
  <c r="I34" i="22"/>
  <c r="G34" i="22"/>
  <c r="K30" i="22"/>
  <c r="I30" i="22"/>
  <c r="G30" i="22"/>
  <c r="E30" i="22"/>
  <c r="E34" i="22"/>
  <c r="N7" i="1"/>
  <c r="E7" i="1"/>
  <c r="N16" i="2"/>
  <c r="E16" i="2"/>
  <c r="D23" i="2"/>
  <c r="D22" i="2"/>
  <c r="D21" i="2"/>
  <c r="D20" i="2"/>
  <c r="K23" i="2"/>
  <c r="K22" i="2"/>
  <c r="K21" i="2"/>
  <c r="K20" i="2"/>
  <c r="K14" i="2"/>
  <c r="K13" i="2"/>
  <c r="K12" i="2"/>
  <c r="K11" i="2"/>
  <c r="D12" i="2"/>
  <c r="D13" i="2"/>
  <c r="D14" i="2"/>
  <c r="D11" i="2"/>
  <c r="K15" i="1"/>
  <c r="K14" i="1"/>
  <c r="K13" i="1"/>
  <c r="K12" i="1"/>
  <c r="D13" i="1"/>
  <c r="D14" i="1"/>
  <c r="D15" i="1"/>
  <c r="D12" i="1"/>
  <c r="M25" i="2"/>
  <c r="F25" i="2"/>
  <c r="M35" i="4"/>
  <c r="L17" i="2"/>
  <c r="J17" i="2"/>
  <c r="L8" i="2"/>
  <c r="J8" i="2"/>
  <c r="I17" i="1"/>
  <c r="G52" i="4" l="1"/>
  <c r="E65" i="4" s="1"/>
  <c r="D37" i="4"/>
  <c r="G58" i="4"/>
  <c r="C65" i="4" s="1"/>
  <c r="E14" i="1"/>
  <c r="N9" i="2"/>
  <c r="N13" i="2" s="1"/>
  <c r="N18" i="2"/>
  <c r="G18" i="2"/>
  <c r="G19" i="2" s="1"/>
  <c r="G9" i="2"/>
  <c r="G14" i="2" s="1"/>
  <c r="N10" i="1"/>
  <c r="N11" i="1" s="1"/>
  <c r="G10" i="1"/>
  <c r="L13" i="2"/>
  <c r="E13" i="2"/>
  <c r="L22" i="2"/>
  <c r="L14" i="1"/>
  <c r="E22" i="2"/>
  <c r="K65" i="4" l="1"/>
  <c r="G22" i="2"/>
  <c r="N14" i="1"/>
  <c r="N22" i="2"/>
  <c r="N19" i="2"/>
  <c r="N21" i="2" s="1"/>
  <c r="G13" i="2"/>
  <c r="N10" i="2"/>
  <c r="N12" i="2" s="1"/>
  <c r="N14" i="2"/>
  <c r="N12" i="1"/>
  <c r="G11" i="1"/>
  <c r="G15" i="1"/>
  <c r="G14" i="1"/>
  <c r="G10" i="2"/>
  <c r="H65" i="4" l="1"/>
  <c r="L6" i="4"/>
  <c r="N13" i="1"/>
  <c r="N11" i="2"/>
  <c r="N20" i="2"/>
  <c r="K25" i="2"/>
  <c r="G12" i="2"/>
  <c r="G11" i="2"/>
  <c r="G13" i="1"/>
  <c r="G12" i="1"/>
  <c r="G20" i="2"/>
  <c r="G21" i="2"/>
  <c r="G17" i="1" l="1"/>
  <c r="D2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D18" authorId="0" shapeId="0" xr:uid="{D152CFB9-743C-4A19-8699-2C2EC44CD84E}">
      <text>
        <r>
          <rPr>
            <sz val="9"/>
            <color indexed="81"/>
            <rFont val="Segoe UI"/>
            <family val="2"/>
          </rPr>
          <t xml:space="preserve">Verein, Event-Agentur
</t>
        </r>
      </text>
    </comment>
    <comment ref="D20" authorId="0" shapeId="0" xr:uid="{2EEE20D8-3F16-43AC-BAC2-D022D8595AE8}">
      <text>
        <r>
          <rPr>
            <sz val="9"/>
            <color indexed="81"/>
            <rFont val="Segoe UI"/>
            <family val="2"/>
          </rPr>
          <t xml:space="preserve">Vorname, Name
</t>
        </r>
      </text>
    </comment>
    <comment ref="D22" authorId="0" shapeId="0" xr:uid="{6AFC94C8-F09B-45B6-B8A6-F4025D276FE0}">
      <text>
        <r>
          <rPr>
            <sz val="9"/>
            <color indexed="81"/>
            <rFont val="Segoe UI"/>
            <family val="2"/>
          </rPr>
          <t>Adresse</t>
        </r>
      </text>
    </comment>
    <comment ref="I22" authorId="0" shapeId="0" xr:uid="{63F5F5C3-E8CB-463A-AEAE-B7D0BECDE25D}">
      <text>
        <r>
          <rPr>
            <sz val="9"/>
            <color indexed="81"/>
            <rFont val="Segoe UI"/>
            <family val="2"/>
          </rPr>
          <t>PLZ - Wohnort</t>
        </r>
      </text>
    </comment>
    <comment ref="D24" authorId="0" shapeId="0" xr:uid="{1D6B1B64-BBE5-40EF-9A13-3F5FC689E614}">
      <text>
        <r>
          <rPr>
            <sz val="9"/>
            <color indexed="81"/>
            <rFont val="Segoe UI"/>
            <family val="2"/>
          </rPr>
          <t>Telefon/Mobilphone</t>
        </r>
      </text>
    </comment>
    <comment ref="I24" authorId="0" shapeId="0" xr:uid="{5E741CFB-C330-4982-BAA3-428E3A70633F}">
      <text>
        <r>
          <rPr>
            <sz val="9"/>
            <color indexed="81"/>
            <rFont val="Segoe UI"/>
            <family val="2"/>
          </rPr>
          <t xml:space="preserve">Mailadresse
</t>
        </r>
      </text>
    </comment>
    <comment ref="I27" authorId="0" shapeId="0" xr:uid="{60C8E134-217A-4EB1-B342-C09FC0D4556D}">
      <text>
        <r>
          <rPr>
            <sz val="9"/>
            <color indexed="81"/>
            <rFont val="Segoe UI"/>
            <family val="2"/>
          </rPr>
          <t>Datum</t>
        </r>
      </text>
    </comment>
    <comment ref="E29" authorId="0" shapeId="0" xr:uid="{A7FDDDA4-E0A2-4E1C-AB5C-325122C25F5C}">
      <text>
        <r>
          <rPr>
            <sz val="9"/>
            <color indexed="81"/>
            <rFont val="Segoe UI"/>
            <family val="2"/>
          </rPr>
          <t>Angabe in Meter, Dezimeter (HM):
mit diesem Wert erfolgt die IWR-Regelauswertung!</t>
        </r>
      </text>
    </comment>
    <comment ref="E32" authorId="0" shapeId="0" xr:uid="{12985575-CA35-4A11-9D85-D28E78338779}">
      <text>
        <r>
          <rPr>
            <sz val="9"/>
            <color indexed="81"/>
            <rFont val="Segoe UI"/>
            <family val="2"/>
          </rPr>
          <t xml:space="preserve">Angabe in Meter (ganzzahlig ohne Format)
</t>
        </r>
      </text>
    </comment>
    <comment ref="E36" authorId="0" shapeId="0" xr:uid="{742C6265-4C3E-4570-9A05-E98312905C82}">
      <text>
        <r>
          <rPr>
            <sz val="9"/>
            <color indexed="81"/>
            <rFont val="Segoe UI"/>
            <family val="2"/>
          </rPr>
          <t>Angabe in Meter (ganzzahlig ohne Format)
Wert 0 = 0,01</t>
        </r>
      </text>
    </comment>
    <comment ref="E53" authorId="0" shapeId="0" xr:uid="{C3A9A061-2BC9-4F6D-81E2-9B70C4C2730A}">
      <text>
        <r>
          <rPr>
            <sz val="9"/>
            <color indexed="81"/>
            <rFont val="Segoe UI"/>
            <family val="2"/>
          </rPr>
          <t>Teamleiter und Protokollverfasser</t>
        </r>
      </text>
    </comment>
    <comment ref="E55" authorId="0" shapeId="0" xr:uid="{61FE43DB-DFE0-41CC-8332-CF7AF1F2BF7F}">
      <text>
        <r>
          <rPr>
            <sz val="9"/>
            <color indexed="81"/>
            <rFont val="Segoe UI"/>
            <family val="2"/>
          </rPr>
          <t>Adresse</t>
        </r>
      </text>
    </comment>
    <comment ref="K55" authorId="0" shapeId="0" xr:uid="{70F18F04-F0EF-4D24-B271-F5FFB03470DD}">
      <text>
        <r>
          <rPr>
            <sz val="9"/>
            <color indexed="81"/>
            <rFont val="Segoe UI"/>
            <family val="2"/>
          </rPr>
          <t>PLZ - Wohnort</t>
        </r>
      </text>
    </comment>
    <comment ref="E57" authorId="0" shapeId="0" xr:uid="{D73B3FCD-FBDC-4910-BEE5-15ADEE1DA44F}">
      <text>
        <r>
          <rPr>
            <sz val="9"/>
            <color indexed="81"/>
            <rFont val="Segoe UI"/>
            <family val="2"/>
          </rPr>
          <t>Telefon/Mobilphone</t>
        </r>
      </text>
    </comment>
    <comment ref="K57" authorId="0" shapeId="0" xr:uid="{FD9F7D08-03E4-4C74-AF46-B9A33D81DD9A}">
      <text>
        <r>
          <rPr>
            <sz val="9"/>
            <color indexed="81"/>
            <rFont val="Segoe UI"/>
            <family val="2"/>
          </rPr>
          <t xml:space="preserve">Mailadresse
</t>
        </r>
      </text>
    </comment>
    <comment ref="E61" authorId="0" shapeId="0" xr:uid="{F08E3814-A72A-4ADE-A961-DF446813EF4D}">
      <text>
        <r>
          <rPr>
            <sz val="9"/>
            <color indexed="81"/>
            <rFont val="Segoe UI"/>
            <family val="2"/>
          </rPr>
          <t>Adresse</t>
        </r>
      </text>
    </comment>
    <comment ref="K61" authorId="0" shapeId="0" xr:uid="{A04E93F5-49FE-4E2A-8491-10CF83BEDC9B}">
      <text>
        <r>
          <rPr>
            <sz val="9"/>
            <color indexed="81"/>
            <rFont val="Segoe UI"/>
            <family val="2"/>
          </rPr>
          <t>PLZ - Wohnort</t>
        </r>
      </text>
    </comment>
    <comment ref="E63" authorId="0" shapeId="0" xr:uid="{C6097432-4EF4-4A8F-A3C1-D60FD8E7AAB4}">
      <text>
        <r>
          <rPr>
            <sz val="9"/>
            <color indexed="81"/>
            <rFont val="Segoe UI"/>
            <family val="2"/>
          </rPr>
          <t>Telefon/Mobilphone</t>
        </r>
      </text>
    </comment>
    <comment ref="K63" authorId="0" shapeId="0" xr:uid="{8C66C56E-F515-40DB-A549-1A91D9A5E512}">
      <text>
        <r>
          <rPr>
            <sz val="9"/>
            <color indexed="81"/>
            <rFont val="Segoe UI"/>
            <family val="2"/>
          </rPr>
          <t xml:space="preserve">Mailadresse
</t>
        </r>
      </text>
    </comment>
    <comment ref="E70" authorId="0" shapeId="0" xr:uid="{815B4846-FE66-4E66-87F1-F6E400E8BAAE}">
      <text>
        <r>
          <rPr>
            <sz val="9"/>
            <color indexed="81"/>
            <rFont val="Segoe UI"/>
            <family val="2"/>
          </rPr>
          <t>Freie Hinweiszeile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D18" authorId="0" shapeId="0" xr:uid="{FE0A6C43-C9D5-4124-A584-25CA4F2CE34B}">
      <text>
        <r>
          <rPr>
            <sz val="9"/>
            <color indexed="81"/>
            <rFont val="Segoe UI"/>
            <family val="2"/>
          </rPr>
          <t xml:space="preserve">Verein, Event-Agentur
</t>
        </r>
      </text>
    </comment>
    <comment ref="D20" authorId="0" shapeId="0" xr:uid="{66B5EC84-BF38-4268-AA80-B6C5BC58835E}">
      <text>
        <r>
          <rPr>
            <sz val="9"/>
            <color indexed="81"/>
            <rFont val="Segoe UI"/>
            <family val="2"/>
          </rPr>
          <t xml:space="preserve">Vorname, Name
</t>
        </r>
      </text>
    </comment>
    <comment ref="D22" authorId="0" shapeId="0" xr:uid="{33B2F100-40DE-468B-B338-43564F8A9ECE}">
      <text>
        <r>
          <rPr>
            <sz val="9"/>
            <color indexed="81"/>
            <rFont val="Segoe UI"/>
            <family val="2"/>
          </rPr>
          <t>Adresse</t>
        </r>
      </text>
    </comment>
    <comment ref="I22" authorId="0" shapeId="0" xr:uid="{0BA7ED07-5603-480A-B40C-B228867C2E53}">
      <text>
        <r>
          <rPr>
            <sz val="9"/>
            <color indexed="81"/>
            <rFont val="Segoe UI"/>
            <family val="2"/>
          </rPr>
          <t>PLZ - Wohnort</t>
        </r>
      </text>
    </comment>
    <comment ref="D24" authorId="0" shapeId="0" xr:uid="{05E11908-6272-4044-BF60-B78C8D67CFEA}">
      <text>
        <r>
          <rPr>
            <sz val="9"/>
            <color indexed="81"/>
            <rFont val="Segoe UI"/>
            <family val="2"/>
          </rPr>
          <t>Telefon/Mobilphone</t>
        </r>
      </text>
    </comment>
    <comment ref="I24" authorId="0" shapeId="0" xr:uid="{6A3D6FFC-1D8A-4C75-8548-42E041EA8C8C}">
      <text>
        <r>
          <rPr>
            <sz val="9"/>
            <color indexed="81"/>
            <rFont val="Segoe UI"/>
            <family val="2"/>
          </rPr>
          <t xml:space="preserve">Mailadresse
</t>
        </r>
      </text>
    </comment>
    <comment ref="I27" authorId="0" shapeId="0" xr:uid="{B1FE616B-4A31-4FEF-962C-F5074B8E61E4}">
      <text>
        <r>
          <rPr>
            <sz val="9"/>
            <color indexed="81"/>
            <rFont val="Segoe UI"/>
            <family val="2"/>
          </rPr>
          <t>Datum</t>
        </r>
      </text>
    </comment>
    <comment ref="E29" authorId="0" shapeId="0" xr:uid="{76DFE80C-C2B7-45AF-949D-5CDF6D4E77A4}">
      <text>
        <r>
          <rPr>
            <sz val="9"/>
            <color indexed="81"/>
            <rFont val="Segoe UI"/>
            <family val="2"/>
          </rPr>
          <t>Angabe in Meter, Dezimeter (HM):
mit diesem Wert erfolgt die IWR-Regelauswertung!</t>
        </r>
      </text>
    </comment>
    <comment ref="E32" authorId="0" shapeId="0" xr:uid="{BC05D685-8A6A-461D-BEB5-E97A8D80F42E}">
      <text>
        <r>
          <rPr>
            <sz val="9"/>
            <color indexed="81"/>
            <rFont val="Segoe UI"/>
            <family val="2"/>
          </rPr>
          <t xml:space="preserve">Angabe in Meter (ganzzahlig ohne Format)
</t>
        </r>
      </text>
    </comment>
    <comment ref="E36" authorId="0" shapeId="0" xr:uid="{C77EB73A-45E3-4C1F-B5A3-F45E4DE11FAE}">
      <text>
        <r>
          <rPr>
            <sz val="9"/>
            <color indexed="81"/>
            <rFont val="Segoe UI"/>
            <family val="2"/>
          </rPr>
          <t>Angabe in Meter (ganzzahlig ohne Format)
Wert 0 = 0,01</t>
        </r>
      </text>
    </comment>
    <comment ref="E53" authorId="0" shapeId="0" xr:uid="{82F8813F-43B6-41FA-83C4-2DFD23064C13}">
      <text>
        <r>
          <rPr>
            <sz val="9"/>
            <color indexed="81"/>
            <rFont val="Segoe UI"/>
            <family val="2"/>
          </rPr>
          <t>Teamleiter und Protokollverfasser</t>
        </r>
      </text>
    </comment>
    <comment ref="E55" authorId="0" shapeId="0" xr:uid="{653EDD44-0E61-4801-90E0-01476F23F4C6}">
      <text>
        <r>
          <rPr>
            <sz val="9"/>
            <color indexed="81"/>
            <rFont val="Segoe UI"/>
            <family val="2"/>
          </rPr>
          <t>Adresse</t>
        </r>
      </text>
    </comment>
    <comment ref="K55" authorId="0" shapeId="0" xr:uid="{E5C85F0B-C0DC-4A5A-9A50-E0C2133E9BBA}">
      <text>
        <r>
          <rPr>
            <sz val="9"/>
            <color indexed="81"/>
            <rFont val="Segoe UI"/>
            <family val="2"/>
          </rPr>
          <t>PLZ - Wohnort</t>
        </r>
      </text>
    </comment>
    <comment ref="E57" authorId="0" shapeId="0" xr:uid="{9B269BC8-517C-4E5E-82F0-03F117113D8D}">
      <text>
        <r>
          <rPr>
            <sz val="9"/>
            <color indexed="81"/>
            <rFont val="Segoe UI"/>
            <family val="2"/>
          </rPr>
          <t>Telefon/Mobilphone</t>
        </r>
      </text>
    </comment>
    <comment ref="K57" authorId="0" shapeId="0" xr:uid="{A39CE96F-EC3E-4ABF-8684-DCBDD68630D4}">
      <text>
        <r>
          <rPr>
            <sz val="9"/>
            <color indexed="81"/>
            <rFont val="Segoe UI"/>
            <family val="2"/>
          </rPr>
          <t xml:space="preserve">Mailadresse
</t>
        </r>
      </text>
    </comment>
    <comment ref="E61" authorId="0" shapeId="0" xr:uid="{4EBB0331-FD5C-4770-B389-ECB501A3C3BF}">
      <text>
        <r>
          <rPr>
            <sz val="9"/>
            <color indexed="81"/>
            <rFont val="Segoe UI"/>
            <family val="2"/>
          </rPr>
          <t>Adresse</t>
        </r>
      </text>
    </comment>
    <comment ref="K61" authorId="0" shapeId="0" xr:uid="{13842260-E711-4C2F-AFC5-6700D1AAD54C}">
      <text>
        <r>
          <rPr>
            <sz val="9"/>
            <color indexed="81"/>
            <rFont val="Segoe UI"/>
            <family val="2"/>
          </rPr>
          <t>PLZ - Wohnort</t>
        </r>
      </text>
    </comment>
    <comment ref="E63" authorId="0" shapeId="0" xr:uid="{505D4AAA-1C51-460C-A935-B1CB6D83C08C}">
      <text>
        <r>
          <rPr>
            <sz val="9"/>
            <color indexed="81"/>
            <rFont val="Segoe UI"/>
            <family val="2"/>
          </rPr>
          <t>Telefon/Mobilphone</t>
        </r>
      </text>
    </comment>
    <comment ref="K63" authorId="0" shapeId="0" xr:uid="{A0A11CDB-C6F6-4415-A117-603CC59684FC}">
      <text>
        <r>
          <rPr>
            <sz val="9"/>
            <color indexed="81"/>
            <rFont val="Segoe UI"/>
            <family val="2"/>
          </rPr>
          <t xml:space="preserve">Mailadresse
</t>
        </r>
      </text>
    </comment>
    <comment ref="E70" authorId="0" shapeId="0" xr:uid="{2EB56405-181D-44B6-874D-A2CE13895B2A}">
      <text>
        <r>
          <rPr>
            <sz val="9"/>
            <color indexed="81"/>
            <rFont val="Segoe UI"/>
            <family val="2"/>
          </rPr>
          <t>Freie Hinweiszeile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D18" authorId="0" shapeId="0" xr:uid="{388ECCF7-67A5-4ACF-B6B6-52759060609A}">
      <text>
        <r>
          <rPr>
            <sz val="9"/>
            <color indexed="81"/>
            <rFont val="Segoe UI"/>
            <family val="2"/>
          </rPr>
          <t xml:space="preserve">Verein, Event-Agentur
</t>
        </r>
      </text>
    </comment>
    <comment ref="D20" authorId="0" shapeId="0" xr:uid="{4C4C9C2D-334B-43D5-8C50-11D138AE559B}">
      <text>
        <r>
          <rPr>
            <sz val="9"/>
            <color indexed="81"/>
            <rFont val="Segoe UI"/>
            <family val="2"/>
          </rPr>
          <t xml:space="preserve">Vorname, Name
</t>
        </r>
      </text>
    </comment>
    <comment ref="D22" authorId="0" shapeId="0" xr:uid="{6FC99C95-C298-4762-85B8-F67678A5CD4D}">
      <text>
        <r>
          <rPr>
            <sz val="9"/>
            <color indexed="81"/>
            <rFont val="Segoe UI"/>
            <family val="2"/>
          </rPr>
          <t>Adresse</t>
        </r>
      </text>
    </comment>
    <comment ref="I22" authorId="0" shapeId="0" xr:uid="{11A414B9-1CC2-4D27-976A-C8A3B49F0F39}">
      <text>
        <r>
          <rPr>
            <sz val="9"/>
            <color indexed="81"/>
            <rFont val="Segoe UI"/>
            <family val="2"/>
          </rPr>
          <t>PLZ - Wohnort</t>
        </r>
      </text>
    </comment>
    <comment ref="D24" authorId="0" shapeId="0" xr:uid="{2E091C52-9E48-4F0E-B6CC-34AD0EDAD4EE}">
      <text>
        <r>
          <rPr>
            <sz val="9"/>
            <color indexed="81"/>
            <rFont val="Segoe UI"/>
            <family val="2"/>
          </rPr>
          <t>Telefon/Mobilphone</t>
        </r>
      </text>
    </comment>
    <comment ref="I24" authorId="0" shapeId="0" xr:uid="{BE3D48BE-F32F-4C6B-90BA-FE16070F14F7}">
      <text>
        <r>
          <rPr>
            <sz val="9"/>
            <color indexed="81"/>
            <rFont val="Segoe UI"/>
            <family val="2"/>
          </rPr>
          <t xml:space="preserve">Mailadresse
</t>
        </r>
      </text>
    </comment>
    <comment ref="I27" authorId="0" shapeId="0" xr:uid="{76B82E5F-DA0B-4F5C-91ED-D15E62FB69CA}">
      <text>
        <r>
          <rPr>
            <sz val="9"/>
            <color indexed="81"/>
            <rFont val="Segoe UI"/>
            <family val="2"/>
          </rPr>
          <t>Datum</t>
        </r>
      </text>
    </comment>
    <comment ref="E29" authorId="0" shapeId="0" xr:uid="{D406AA7C-D103-412F-A8C8-1F73D4ED78E8}">
      <text>
        <r>
          <rPr>
            <sz val="9"/>
            <color indexed="81"/>
            <rFont val="Segoe UI"/>
            <family val="2"/>
          </rPr>
          <t>Angabe in Meter, Dezimeter (HM):
mit diesem Wert erfolgt die IWR-Regelauswertung!</t>
        </r>
      </text>
    </comment>
    <comment ref="E32" authorId="0" shapeId="0" xr:uid="{8C9FEDD0-6163-4C9D-A397-F9ACA271163B}">
      <text>
        <r>
          <rPr>
            <sz val="9"/>
            <color indexed="81"/>
            <rFont val="Segoe UI"/>
            <family val="2"/>
          </rPr>
          <t xml:space="preserve">Angabe in Meter (ganzzahlig ohne Format)
</t>
        </r>
      </text>
    </comment>
    <comment ref="E36" authorId="0" shapeId="0" xr:uid="{2499A100-547E-437E-B116-9AD42DAA6279}">
      <text>
        <r>
          <rPr>
            <sz val="9"/>
            <color indexed="81"/>
            <rFont val="Segoe UI"/>
            <family val="2"/>
          </rPr>
          <t>Angabe in Meter (ganzzahlig ohne Format)
Wert 0 = 0,01</t>
        </r>
      </text>
    </comment>
    <comment ref="E53" authorId="0" shapeId="0" xr:uid="{AF987767-B682-4340-AC82-4ABF797FBAB3}">
      <text>
        <r>
          <rPr>
            <sz val="9"/>
            <color indexed="81"/>
            <rFont val="Segoe UI"/>
            <family val="2"/>
          </rPr>
          <t>Teamleiter und Protokollverfasser</t>
        </r>
      </text>
    </comment>
    <comment ref="E55" authorId="0" shapeId="0" xr:uid="{769BAD4C-3855-445A-A5B2-99D6E2C64836}">
      <text>
        <r>
          <rPr>
            <sz val="9"/>
            <color indexed="81"/>
            <rFont val="Segoe UI"/>
            <family val="2"/>
          </rPr>
          <t>Adresse</t>
        </r>
      </text>
    </comment>
    <comment ref="K55" authorId="0" shapeId="0" xr:uid="{C44271E6-70A2-45C7-A8CD-74A3BFE51F07}">
      <text>
        <r>
          <rPr>
            <sz val="9"/>
            <color indexed="81"/>
            <rFont val="Segoe UI"/>
            <family val="2"/>
          </rPr>
          <t>PLZ - Wohnort</t>
        </r>
      </text>
    </comment>
    <comment ref="E57" authorId="0" shapeId="0" xr:uid="{B2F16370-7274-4863-8486-8E50A4635FA2}">
      <text>
        <r>
          <rPr>
            <sz val="9"/>
            <color indexed="81"/>
            <rFont val="Segoe UI"/>
            <family val="2"/>
          </rPr>
          <t>Telefon/Mobilphone</t>
        </r>
      </text>
    </comment>
    <comment ref="K57" authorId="0" shapeId="0" xr:uid="{21F374B2-B261-404E-89E2-9A53A80DF54D}">
      <text>
        <r>
          <rPr>
            <sz val="9"/>
            <color indexed="81"/>
            <rFont val="Segoe UI"/>
            <family val="2"/>
          </rPr>
          <t xml:space="preserve">Mailadresse
</t>
        </r>
      </text>
    </comment>
    <comment ref="E61" authorId="0" shapeId="0" xr:uid="{81E1B28D-2337-4289-9FE7-F33396A73EDB}">
      <text>
        <r>
          <rPr>
            <sz val="9"/>
            <color indexed="81"/>
            <rFont val="Segoe UI"/>
            <family val="2"/>
          </rPr>
          <t>Adresse</t>
        </r>
      </text>
    </comment>
    <comment ref="K61" authorId="0" shapeId="0" xr:uid="{F54B9BD1-C8DB-42A9-9602-5DEF5A0CE134}">
      <text>
        <r>
          <rPr>
            <sz val="9"/>
            <color indexed="81"/>
            <rFont val="Segoe UI"/>
            <family val="2"/>
          </rPr>
          <t>PLZ - Wohnort</t>
        </r>
      </text>
    </comment>
    <comment ref="E63" authorId="0" shapeId="0" xr:uid="{BCB241A1-48BE-42E7-B129-105C45ECBD08}">
      <text>
        <r>
          <rPr>
            <sz val="9"/>
            <color indexed="81"/>
            <rFont val="Segoe UI"/>
            <family val="2"/>
          </rPr>
          <t>Telefon/Mobilphone</t>
        </r>
      </text>
    </comment>
    <comment ref="K63" authorId="0" shapeId="0" xr:uid="{35764BC7-9A64-4A5D-8674-ADC9B0D51D19}">
      <text>
        <r>
          <rPr>
            <sz val="9"/>
            <color indexed="81"/>
            <rFont val="Segoe UI"/>
            <family val="2"/>
          </rPr>
          <t xml:space="preserve">Mailadresse
</t>
        </r>
      </text>
    </comment>
    <comment ref="E70" authorId="0" shapeId="0" xr:uid="{47FCDE9B-D191-4492-BE14-35944A570793}">
      <text>
        <r>
          <rPr>
            <sz val="9"/>
            <color indexed="81"/>
            <rFont val="Segoe UI"/>
            <family val="2"/>
          </rPr>
          <t>Freie Hinweiszeile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D18" authorId="0" shapeId="0" xr:uid="{53B94E85-30FA-4A7B-BF1E-11AC98233C4B}">
      <text>
        <r>
          <rPr>
            <sz val="9"/>
            <color indexed="81"/>
            <rFont val="Segoe UI"/>
            <family val="2"/>
          </rPr>
          <t xml:space="preserve">Verein, Event-Agentur
</t>
        </r>
      </text>
    </comment>
    <comment ref="D20" authorId="0" shapeId="0" xr:uid="{4BAD3AEA-2B53-4BA4-8BB0-7EBEE88A2488}">
      <text>
        <r>
          <rPr>
            <sz val="9"/>
            <color indexed="81"/>
            <rFont val="Segoe UI"/>
            <family val="2"/>
          </rPr>
          <t xml:space="preserve">Vorname, Name
</t>
        </r>
      </text>
    </comment>
    <comment ref="D22" authorId="0" shapeId="0" xr:uid="{A33A205D-31EF-4758-BC29-AC44CB0ACABF}">
      <text>
        <r>
          <rPr>
            <sz val="9"/>
            <color indexed="81"/>
            <rFont val="Segoe UI"/>
            <family val="2"/>
          </rPr>
          <t>Adresse</t>
        </r>
      </text>
    </comment>
    <comment ref="I22" authorId="0" shapeId="0" xr:uid="{112D1CDA-2F22-4F8A-8F78-A6C70C904588}">
      <text>
        <r>
          <rPr>
            <sz val="9"/>
            <color indexed="81"/>
            <rFont val="Segoe UI"/>
            <family val="2"/>
          </rPr>
          <t>PLZ - Wohnort</t>
        </r>
      </text>
    </comment>
    <comment ref="D24" authorId="0" shapeId="0" xr:uid="{54430CED-6196-4FE2-9A47-CEEB5004C8D2}">
      <text>
        <r>
          <rPr>
            <sz val="9"/>
            <color indexed="81"/>
            <rFont val="Segoe UI"/>
            <family val="2"/>
          </rPr>
          <t>Telefon/Mobilphone</t>
        </r>
      </text>
    </comment>
    <comment ref="I24" authorId="0" shapeId="0" xr:uid="{45A56B99-1484-40C8-A2B8-ADE3C3CF10F2}">
      <text>
        <r>
          <rPr>
            <sz val="9"/>
            <color indexed="81"/>
            <rFont val="Segoe UI"/>
            <family val="2"/>
          </rPr>
          <t xml:space="preserve">Mailadresse
</t>
        </r>
      </text>
    </comment>
    <comment ref="I27" authorId="0" shapeId="0" xr:uid="{C076BD00-1349-4F94-80D2-906FBA00DDF0}">
      <text>
        <r>
          <rPr>
            <sz val="9"/>
            <color indexed="81"/>
            <rFont val="Segoe UI"/>
            <family val="2"/>
          </rPr>
          <t>Datum</t>
        </r>
      </text>
    </comment>
    <comment ref="E29" authorId="0" shapeId="0" xr:uid="{30BCA3C8-8F1F-4AEE-83CE-ABEB9336F268}">
      <text>
        <r>
          <rPr>
            <sz val="9"/>
            <color indexed="81"/>
            <rFont val="Segoe UI"/>
            <family val="2"/>
          </rPr>
          <t>Angabe in Meter, Dezimeter (HM):
mit diesem Wert erfolgt die IWR-Regelauswertung!</t>
        </r>
      </text>
    </comment>
    <comment ref="E32" authorId="0" shapeId="0" xr:uid="{D9E54DCF-83E5-4606-AC1E-C6EBC0F10EE6}">
      <text>
        <r>
          <rPr>
            <sz val="9"/>
            <color indexed="81"/>
            <rFont val="Segoe UI"/>
            <family val="2"/>
          </rPr>
          <t xml:space="preserve">Angabe in Meter (ganzzahlig ohne Format)
</t>
        </r>
      </text>
    </comment>
    <comment ref="E36" authorId="0" shapeId="0" xr:uid="{66C6830A-9B2B-47C8-BE0A-A04DD9DF8876}">
      <text>
        <r>
          <rPr>
            <sz val="9"/>
            <color indexed="81"/>
            <rFont val="Segoe UI"/>
            <family val="2"/>
          </rPr>
          <t>Angabe in Meter (ganzzahlig ohne Format)
Wert 0 = 0,01</t>
        </r>
      </text>
    </comment>
    <comment ref="E53" authorId="0" shapeId="0" xr:uid="{EED430FF-8F46-472A-9DA3-4E21AC91D217}">
      <text>
        <r>
          <rPr>
            <sz val="9"/>
            <color indexed="81"/>
            <rFont val="Segoe UI"/>
            <family val="2"/>
          </rPr>
          <t>Teamleiter und Protokollverfasser</t>
        </r>
      </text>
    </comment>
    <comment ref="E55" authorId="0" shapeId="0" xr:uid="{A662BDD6-FDDB-4269-8AAD-AB18904FD9EB}">
      <text>
        <r>
          <rPr>
            <sz val="9"/>
            <color indexed="81"/>
            <rFont val="Segoe UI"/>
            <family val="2"/>
          </rPr>
          <t>Adresse</t>
        </r>
      </text>
    </comment>
    <comment ref="K55" authorId="0" shapeId="0" xr:uid="{59E4ACB5-45E4-4236-B28A-A69F3FF97CF7}">
      <text>
        <r>
          <rPr>
            <sz val="9"/>
            <color indexed="81"/>
            <rFont val="Segoe UI"/>
            <family val="2"/>
          </rPr>
          <t>PLZ - Wohnort</t>
        </r>
      </text>
    </comment>
    <comment ref="E57" authorId="0" shapeId="0" xr:uid="{35CC006E-AC2B-406D-B24E-87D5AEE152B2}">
      <text>
        <r>
          <rPr>
            <sz val="9"/>
            <color indexed="81"/>
            <rFont val="Segoe UI"/>
            <family val="2"/>
          </rPr>
          <t>Telefon/Mobilphone</t>
        </r>
      </text>
    </comment>
    <comment ref="K57" authorId="0" shapeId="0" xr:uid="{EC0DBFD6-8B8C-4A42-BE30-2A85CC06E9D8}">
      <text>
        <r>
          <rPr>
            <sz val="9"/>
            <color indexed="81"/>
            <rFont val="Segoe UI"/>
            <family val="2"/>
          </rPr>
          <t xml:space="preserve">Mailadresse
</t>
        </r>
      </text>
    </comment>
    <comment ref="E61" authorId="0" shapeId="0" xr:uid="{9BC6EF9D-CD02-4030-BE13-DEA0DBE59903}">
      <text>
        <r>
          <rPr>
            <sz val="9"/>
            <color indexed="81"/>
            <rFont val="Segoe UI"/>
            <family val="2"/>
          </rPr>
          <t>Adresse</t>
        </r>
      </text>
    </comment>
    <comment ref="K61" authorId="0" shapeId="0" xr:uid="{6F339D06-9B5E-4E24-BB0A-3C672D738EC1}">
      <text>
        <r>
          <rPr>
            <sz val="9"/>
            <color indexed="81"/>
            <rFont val="Segoe UI"/>
            <family val="2"/>
          </rPr>
          <t>PLZ - Wohnort</t>
        </r>
      </text>
    </comment>
    <comment ref="E63" authorId="0" shapeId="0" xr:uid="{B527B500-5DCB-4933-99D1-5F8DE5D50D9F}">
      <text>
        <r>
          <rPr>
            <sz val="9"/>
            <color indexed="81"/>
            <rFont val="Segoe UI"/>
            <family val="2"/>
          </rPr>
          <t>Telefon/Mobilphone</t>
        </r>
      </text>
    </comment>
    <comment ref="K63" authorId="0" shapeId="0" xr:uid="{53683610-6DC9-4B2B-9097-458E4C4DB54D}">
      <text>
        <r>
          <rPr>
            <sz val="9"/>
            <color indexed="81"/>
            <rFont val="Segoe UI"/>
            <family val="2"/>
          </rPr>
          <t xml:space="preserve">Mailadresse
</t>
        </r>
      </text>
    </comment>
    <comment ref="E70" authorId="0" shapeId="0" xr:uid="{3FD9007C-C146-4E74-A329-565322C9E0B2}">
      <text>
        <r>
          <rPr>
            <sz val="9"/>
            <color indexed="81"/>
            <rFont val="Segoe UI"/>
            <family val="2"/>
          </rPr>
          <t>Freie Hinweiszeile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Karl Josef Roth</author>
    <author>Roth, Karl-Josef</author>
  </authors>
  <commentList>
    <comment ref="D4" authorId="0" shapeId="0" xr:uid="{1EE80123-831A-4F62-979B-C9AF5E82CA60}">
      <text>
        <r>
          <rPr>
            <sz val="11"/>
            <color rgb="FF000000"/>
            <rFont val="Calibri"/>
            <family val="2"/>
            <charset val="1"/>
          </rPr>
          <t>Name der Veranstaltung</t>
        </r>
      </text>
    </comment>
    <comment ref="D6" authorId="0" shapeId="0" xr:uid="{00000000-0006-0000-0300-000008000000}">
      <text>
        <r>
          <rPr>
            <sz val="11"/>
            <color rgb="FF000000"/>
            <rFont val="Calibri"/>
            <family val="2"/>
            <charset val="1"/>
          </rPr>
          <t xml:space="preserve"> Bezeichnung</t>
        </r>
        <r>
          <rPr>
            <sz val="9"/>
            <color rgb="FF000000"/>
            <rFont val="Tahoma"/>
            <family val="2"/>
            <charset val="1"/>
          </rPr>
          <t xml:space="preserve"> und Ort der Eichstrecke</t>
        </r>
      </text>
    </comment>
    <comment ref="F10" authorId="1" shapeId="0" xr:uid="{336DB97A-59DC-4174-AB43-369AB3ECF4EC}">
      <text>
        <r>
          <rPr>
            <sz val="9"/>
            <color indexed="81"/>
            <rFont val="Segoe UI"/>
            <family val="2"/>
          </rPr>
          <t>Phone</t>
        </r>
      </text>
    </comment>
    <comment ref="L10" authorId="1" shapeId="0" xr:uid="{85AF1C2C-C48F-4929-A84C-96ACC2127A01}">
      <text>
        <r>
          <rPr>
            <sz val="9"/>
            <color indexed="81"/>
            <rFont val="Segoe UI"/>
            <family val="2"/>
          </rPr>
          <t>eMail</t>
        </r>
      </text>
    </comment>
    <comment ref="D29" authorId="2" shapeId="0" xr:uid="{26A1344F-4F48-4EC1-9345-252BFA6295C8}">
      <text>
        <r>
          <rPr>
            <sz val="9"/>
            <color indexed="81"/>
            <rFont val="Tahoma"/>
            <family val="2"/>
          </rPr>
          <t xml:space="preserve">Hersteller und Modell
</t>
        </r>
      </text>
    </comment>
    <comment ref="L29" authorId="0" shapeId="0" xr:uid="{00000000-0006-0000-0300-000006000000}">
      <text>
        <r>
          <rPr>
            <sz val="11"/>
            <color rgb="FF000000"/>
            <rFont val="Calibri"/>
            <family val="2"/>
            <charset val="1"/>
          </rPr>
          <t xml:space="preserve">Herstellerangabe Prüfzertifikat
Newton
</t>
        </r>
        <r>
          <rPr>
            <i/>
            <sz val="9"/>
            <color rgb="FF000000"/>
            <rFont val="Tahoma"/>
            <family val="2"/>
            <charset val="1"/>
          </rPr>
          <t>- nur Zahlenwert -</t>
        </r>
      </text>
    </comment>
    <comment ref="Q29" authorId="2" shapeId="0" xr:uid="{4D40353A-7E9F-4399-91C9-921FD6CEEB36}">
      <text>
        <r>
          <rPr>
            <sz val="9"/>
            <color indexed="81"/>
            <rFont val="Tahoma"/>
            <family val="2"/>
          </rPr>
          <t>manufacturer's certificate
Newton</t>
        </r>
      </text>
    </comment>
    <comment ref="D33" authorId="0" shapeId="0" xr:uid="{00000000-0006-0000-0300-00000A000000}">
      <text>
        <r>
          <rPr>
            <sz val="11"/>
            <color rgb="FF000000"/>
            <rFont val="Calibri"/>
            <family val="2"/>
            <charset val="1"/>
          </rPr>
          <t xml:space="preserve">Format TT.MM.JJJJ
</t>
        </r>
      </text>
    </comment>
    <comment ref="H33" authorId="2" shapeId="0" xr:uid="{2053370B-20F5-46F3-9D6A-0651840CAD91}">
      <text>
        <r>
          <rPr>
            <sz val="9"/>
            <color indexed="81"/>
            <rFont val="Tahoma"/>
            <family val="2"/>
          </rPr>
          <t xml:space="preserve">hh:mm
</t>
        </r>
      </text>
    </comment>
    <comment ref="K33" authorId="2" shapeId="0" xr:uid="{129A7884-019F-4D65-9A01-3840A0F1147C}">
      <text>
        <r>
          <rPr>
            <sz val="9"/>
            <color indexed="81"/>
            <rFont val="Tahoma"/>
            <family val="2"/>
          </rPr>
          <t xml:space="preserve">hh:mm
</t>
        </r>
      </text>
    </comment>
    <comment ref="H35" authorId="0" shapeId="0" xr:uid="{00000000-0006-0000-0300-00000C000000}">
      <text>
        <r>
          <rPr>
            <sz val="11"/>
            <color rgb="FF000000"/>
            <rFont val="Calibri"/>
            <family val="2"/>
            <charset val="1"/>
          </rPr>
          <t>Format:
Zahl mit einer Nachkommastelle</t>
        </r>
      </text>
    </comment>
    <comment ref="C45" authorId="2" shapeId="0" xr:uid="{97DCF636-88D9-48CE-BA9E-825F895D69ED}">
      <text>
        <r>
          <rPr>
            <sz val="9"/>
            <color indexed="81"/>
            <rFont val="Tahoma"/>
            <family val="2"/>
          </rPr>
          <t xml:space="preserve">number of full segments
</t>
        </r>
      </text>
    </comment>
    <comment ref="H45" authorId="2" shapeId="0" xr:uid="{D78505A7-CAE9-4051-9EDA-259D27E38633}">
      <text>
        <r>
          <rPr>
            <sz val="9"/>
            <color indexed="81"/>
            <rFont val="Tahoma"/>
            <family val="2"/>
          </rPr>
          <t>Länge der letzten Bandmessung</t>
        </r>
      </text>
    </comment>
    <comment ref="C50" authorId="2" shapeId="0" xr:uid="{FD319DBB-96E3-40C7-9F08-4BE90C0A9DBD}">
      <text>
        <r>
          <rPr>
            <sz val="9"/>
            <color indexed="81"/>
            <rFont val="Tahoma"/>
            <family val="2"/>
          </rPr>
          <t xml:space="preserve">number of full segments
</t>
        </r>
      </text>
    </comment>
    <comment ref="H50" authorId="2" shapeId="0" xr:uid="{529699C5-FF21-409E-9FE9-C32B9D2E2D78}">
      <text>
        <r>
          <rPr>
            <sz val="9"/>
            <color indexed="81"/>
            <rFont val="Tahoma"/>
            <family val="2"/>
          </rPr>
          <t>Länge der letzten Bandmessung</t>
        </r>
      </text>
    </comment>
    <comment ref="C65" authorId="2" shapeId="0" xr:uid="{50C6A633-D86A-4311-ADD0-C2C64F658774}">
      <text>
        <r>
          <rPr>
            <sz val="9"/>
            <color indexed="81"/>
            <rFont val="Tahoma"/>
            <family val="2"/>
          </rPr>
          <t xml:space="preserve">number of full segments
</t>
        </r>
      </text>
    </comment>
    <comment ref="F70" authorId="2" shapeId="0" xr:uid="{CE1AC5CA-F7EE-4491-9264-F3E11CC60406}">
      <text>
        <r>
          <rPr>
            <sz val="9"/>
            <color indexed="81"/>
            <rFont val="Tahoma"/>
            <family val="2"/>
          </rPr>
          <t xml:space="preserve">Notiz zur Anpassung
</t>
        </r>
      </text>
    </comment>
    <comment ref="K70" authorId="1" shapeId="0" xr:uid="{00A80C7F-A233-4FB4-8457-43038BBDC7D5}">
      <text>
        <r>
          <rPr>
            <sz val="9"/>
            <color indexed="81"/>
            <rFont val="Segoe UI"/>
            <family val="2"/>
          </rPr>
          <t xml:space="preserve">write adjustment for rounded calibration course
</t>
        </r>
      </text>
    </comment>
    <comment ref="N98" authorId="0" shapeId="0" xr:uid="{D43E0285-CD25-4D4A-9CB1-F513197A9B20}">
      <text>
        <r>
          <rPr>
            <sz val="11"/>
            <color rgb="FF000000"/>
            <rFont val="Calibri"/>
            <family val="2"/>
            <charset val="1"/>
          </rPr>
          <t>Seitennummer
anpassen</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Karl Josef Roth</author>
  </authors>
  <commentList>
    <comment ref="D2" authorId="0" shapeId="0" xr:uid="{00000000-0006-0000-0000-000006000000}">
      <text>
        <r>
          <rPr>
            <sz val="11"/>
            <color rgb="FF000000"/>
            <rFont val="Calibri"/>
            <family val="2"/>
            <charset val="1"/>
          </rPr>
          <t>Name der Veranstaltung</t>
        </r>
      </text>
    </comment>
    <comment ref="L2" authorId="0" shapeId="0" xr:uid="{00000000-0006-0000-0000-000002000000}">
      <text>
        <r>
          <rPr>
            <sz val="11"/>
            <color rgb="FF000000"/>
            <rFont val="Calibri"/>
            <family val="2"/>
            <charset val="1"/>
          </rPr>
          <t>Format TT.MM.JJJJ</t>
        </r>
      </text>
    </comment>
    <comment ref="E3" authorId="0" shapeId="0" xr:uid="{00000000-0006-0000-0000-000007000000}">
      <text>
        <r>
          <rPr>
            <sz val="11"/>
            <color rgb="FF000000"/>
            <rFont val="Calibri"/>
            <family val="2"/>
            <charset val="1"/>
          </rPr>
          <t>Vorname und Name des Streckenvermessers</t>
        </r>
      </text>
    </comment>
    <comment ref="E6" authorId="0" shapeId="0" xr:uid="{00000000-0006-0000-0000-000005000000}">
      <text>
        <r>
          <rPr>
            <sz val="11"/>
            <color rgb="FF000000"/>
            <rFont val="Calibri"/>
            <family val="2"/>
            <charset val="1"/>
          </rPr>
          <t>Name und Lage der Eichstrecke
(Skizze im Protokollnachweis)
Werte werden für Nachkalibrierung übernommen (Standard)</t>
        </r>
      </text>
    </comment>
    <comment ref="N6" authorId="1" shapeId="0" xr:uid="{9740CD81-55F5-4AA0-B85D-4D2F8E337FFF}">
      <text>
        <r>
          <rPr>
            <sz val="9"/>
            <color indexed="81"/>
            <rFont val="Segoe UI"/>
            <family val="2"/>
          </rPr>
          <t xml:space="preserve">Länge mit 2 </t>
        </r>
        <r>
          <rPr>
            <u/>
            <sz val="9"/>
            <color indexed="81"/>
            <rFont val="Segoe UI"/>
            <family val="2"/>
          </rPr>
          <t>Kommastellen</t>
        </r>
        <r>
          <rPr>
            <sz val="9"/>
            <color indexed="81"/>
            <rFont val="Segoe UI"/>
            <family val="2"/>
          </rPr>
          <t xml:space="preserve">
- nur Zahlenwerte 000,00!</t>
        </r>
      </text>
    </comment>
    <comment ref="E7" authorId="0" shapeId="0" xr:uid="{CD36E9AD-377A-41BA-806E-9B615422547F}">
      <text>
        <r>
          <rPr>
            <sz val="11"/>
            <color rgb="FF000000"/>
            <rFont val="Calibri"/>
            <family val="2"/>
            <charset val="1"/>
          </rPr>
          <t>falls erforderlich - Name und Lage der 2. Eichstrecke (Skizze im Protokollnachweis)</t>
        </r>
      </text>
    </comment>
    <comment ref="C9" authorId="0" shapeId="0" xr:uid="{00000000-0006-0000-0000-000004000000}">
      <text>
        <r>
          <rPr>
            <sz val="11"/>
            <color rgb="FF000000"/>
            <rFont val="Calibri"/>
            <family val="2"/>
            <charset val="1"/>
          </rPr>
          <t>Format HH:MM</t>
        </r>
      </text>
    </comment>
    <comment ref="E9" authorId="0" shapeId="0" xr:uid="{00000000-0006-0000-0000-000008000000}">
      <text>
        <r>
          <rPr>
            <sz val="11"/>
            <color rgb="FF000000"/>
            <rFont val="Calibri"/>
            <family val="2"/>
            <charset val="1"/>
          </rPr>
          <t>ganze Zahl</t>
        </r>
      </text>
    </comment>
    <comment ref="C11" authorId="1" shapeId="0" xr:uid="{C177E5F4-7B94-451A-8B44-18B3AB38DE3D}">
      <text>
        <r>
          <rPr>
            <sz val="9"/>
            <color indexed="81"/>
            <rFont val="Segoe UI"/>
            <family val="2"/>
          </rPr>
          <t>Fahre die Eichstrecke viermal und erfasse die Daten</t>
        </r>
      </text>
    </comment>
    <comment ref="G11" authorId="0" shapeId="0" xr:uid="{00000000-0006-0000-0000-000009000000}">
      <text>
        <r>
          <rPr>
            <sz val="11"/>
            <color rgb="FF000000"/>
            <rFont val="Calibri"/>
            <family val="2"/>
            <charset val="1"/>
          </rPr>
          <t>ohne Präventivfaktor</t>
        </r>
      </text>
    </comment>
    <comment ref="G13" authorId="0" shapeId="0" xr:uid="{00000000-0006-0000-0000-00000A000000}">
      <text>
        <r>
          <rPr>
            <sz val="11"/>
            <color rgb="FF000000"/>
            <rFont val="Calibri"/>
            <family val="2"/>
            <charset val="1"/>
          </rPr>
          <t>Arbeitskonstante incl.
Präventivfaktor 0,1%</t>
        </r>
      </text>
    </comment>
    <comment ref="G14" authorId="0" shapeId="0" xr:uid="{00000000-0006-0000-0000-00000B000000}">
      <text>
        <r>
          <rPr>
            <sz val="11"/>
            <color rgb="FF000000"/>
            <rFont val="Calibri"/>
            <family val="2"/>
            <charset val="1"/>
          </rPr>
          <t>Genauigkeit der
1. Kalibrierung je Count</t>
        </r>
      </text>
    </comment>
    <comment ref="G15" authorId="0" shapeId="0" xr:uid="{00000000-0006-0000-0000-00000C000000}">
      <text>
        <r>
          <rPr>
            <sz val="11"/>
            <color rgb="FF000000"/>
            <rFont val="Calibri"/>
            <family val="2"/>
            <charset val="1"/>
          </rPr>
          <t xml:space="preserve">Ableseeinheit am Counter für die Arbeitskonstante
</t>
        </r>
      </text>
    </comment>
    <comment ref="G17" authorId="0" shapeId="0" xr:uid="{00000000-0006-0000-0000-00000D000000}">
      <text>
        <r>
          <rPr>
            <sz val="11"/>
            <color rgb="FF000000"/>
            <rFont val="Calibri"/>
            <family val="2"/>
            <charset val="1"/>
          </rPr>
          <t xml:space="preserve">Rundung auf eine Kommastelle!
Standard: Mittelwert aus Arbeits+Endkonstante
Bei besonderen Bedingungen:
Auswahl der niedrigeren oder höheren Konstante möglich
</t>
        </r>
      </text>
    </comment>
    <comment ref="H17" authorId="0" shapeId="0" xr:uid="{00000000-0006-0000-0000-00000F000000}">
      <text>
        <r>
          <rPr>
            <sz val="11"/>
            <color rgb="FF000000"/>
            <rFont val="Calibri"/>
            <family val="2"/>
            <charset val="1"/>
          </rPr>
          <t>M = Mittelwertbildung (Standard)
H = höhere Konstante
N = niedrigere Konstante</t>
        </r>
      </text>
    </comment>
    <comment ref="G19" authorId="0" shapeId="0" xr:uid="{00000000-0006-0000-0000-00000E000000}">
      <text>
        <r>
          <rPr>
            <sz val="11"/>
            <color rgb="FF000000"/>
            <rFont val="Calibri"/>
            <family val="2"/>
            <charset val="1"/>
          </rPr>
          <t>Messpunkte der Messanordnung erfassen</t>
        </r>
      </text>
    </comment>
    <comment ref="J19" authorId="0" shapeId="0" xr:uid="{00000000-0006-0000-0000-000011000000}">
      <text>
        <r>
          <rPr>
            <sz val="11"/>
            <color rgb="FF000000"/>
            <rFont val="Calibri"/>
            <family val="2"/>
            <charset val="1"/>
          </rPr>
          <t xml:space="preserve">Teilstrecken der Messanordnung erfassen
</t>
        </r>
      </text>
    </comment>
    <comment ref="K19" authorId="0" shapeId="0" xr:uid="{00000000-0006-0000-0000-000014000000}">
      <text>
        <r>
          <rPr>
            <sz val="11"/>
            <color rgb="FF000000"/>
            <rFont val="Calibri"/>
            <family val="2"/>
            <charset val="1"/>
          </rPr>
          <t>Berechnung der Counter-Differenz für die Teilstrecken der Messungen 1 und 2</t>
        </r>
      </text>
    </comment>
    <comment ref="O20" authorId="0" shapeId="0" xr:uid="{00000000-0006-0000-0000-00001B000000}">
      <text>
        <r>
          <rPr>
            <sz val="11"/>
            <color rgb="FF000000"/>
            <rFont val="Calibri"/>
            <family val="2"/>
            <charset val="1"/>
          </rPr>
          <t>Teilstrecke
für die
Auswertung
(kürzerer Wert)</t>
        </r>
      </text>
    </comment>
    <comment ref="O86" authorId="0" shapeId="0" xr:uid="{00000000-0006-0000-0000-00001C000000}">
      <text>
        <r>
          <rPr>
            <sz val="11"/>
            <color rgb="FF000000"/>
            <rFont val="Calibri"/>
            <family val="2"/>
            <charset val="1"/>
          </rPr>
          <t>Seitennummer
ggf. anpassen</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
    <author>Karl Josef Roth</author>
  </authors>
  <commentList>
    <comment ref="D3" authorId="0" shapeId="0" xr:uid="{00000000-0006-0000-0100-00000D000000}">
      <text>
        <r>
          <rPr>
            <sz val="11"/>
            <color rgb="FF000000"/>
            <rFont val="Calibri"/>
            <family val="2"/>
            <charset val="1"/>
          </rPr>
          <t>Name der Veranstaltung</t>
        </r>
      </text>
    </comment>
    <comment ref="L3" authorId="0" shapeId="0" xr:uid="{A7B45D28-1FF3-4952-BFC7-35FC997039F7}">
      <text>
        <r>
          <rPr>
            <sz val="11"/>
            <color rgb="FF000000"/>
            <rFont val="Calibri"/>
            <family val="2"/>
            <charset val="1"/>
          </rPr>
          <t>Format TT.MM.JJJJ</t>
        </r>
      </text>
    </comment>
    <comment ref="D4" authorId="1" shapeId="0" xr:uid="{1E8F83B7-3DD5-41E0-8D52-36EE2E782BEF}">
      <text>
        <r>
          <rPr>
            <sz val="9"/>
            <color indexed="81"/>
            <rFont val="Segoe UI"/>
            <family val="2"/>
          </rPr>
          <t xml:space="preserve">Vorname und Name Vermesser 1
</t>
        </r>
      </text>
    </comment>
    <comment ref="D5" authorId="1" shapeId="0" xr:uid="{7817AF9E-0418-4500-9583-976A9B13EDF5}">
      <text>
        <r>
          <rPr>
            <sz val="9"/>
            <color indexed="81"/>
            <rFont val="Segoe UI"/>
            <family val="2"/>
          </rPr>
          <t xml:space="preserve">Vorname u Name Vermesser 2
</t>
        </r>
      </text>
    </comment>
    <comment ref="E7" authorId="0" shapeId="0" xr:uid="{00000000-0006-0000-0100-000009000000}">
      <text>
        <r>
          <rPr>
            <sz val="11"/>
            <color rgb="FF000000"/>
            <rFont val="Calibri"/>
            <family val="2"/>
            <charset val="1"/>
          </rPr>
          <t xml:space="preserve">Name und Lage der Eichstrecke
(Skizze im Protokollnachweis)
Werte werden für Nachkalibrierung übernommen (Standard)
</t>
        </r>
      </text>
    </comment>
    <comment ref="N7" authorId="0" shapeId="0" xr:uid="{00000000-0006-0000-0100-000004000000}">
      <text>
        <r>
          <rPr>
            <sz val="11"/>
            <color rgb="FF000000"/>
            <rFont val="Calibri"/>
            <family val="2"/>
            <charset val="1"/>
          </rPr>
          <t xml:space="preserve">Länge mit 2 </t>
        </r>
        <r>
          <rPr>
            <u/>
            <sz val="11"/>
            <color rgb="FF000000"/>
            <rFont val="Calibri"/>
            <family val="2"/>
          </rPr>
          <t>Kommastellen</t>
        </r>
        <r>
          <rPr>
            <sz val="11"/>
            <color rgb="FF000000"/>
            <rFont val="Calibri"/>
            <family val="2"/>
            <charset val="1"/>
          </rPr>
          <t xml:space="preserve">
- nur Zahlenwerte 000,00! </t>
        </r>
      </text>
    </comment>
    <comment ref="C8" authorId="0" shapeId="0" xr:uid="{00000000-0006-0000-0100-000008000000}">
      <text>
        <r>
          <rPr>
            <sz val="11"/>
            <color rgb="FF000000"/>
            <rFont val="Calibri"/>
            <family val="2"/>
            <charset val="1"/>
          </rPr>
          <t>Format HH:MM</t>
        </r>
      </text>
    </comment>
    <comment ref="E8" authorId="0" shapeId="0" xr:uid="{00000000-0006-0000-0100-000010000000}">
      <text>
        <r>
          <rPr>
            <sz val="11"/>
            <color rgb="FF000000"/>
            <rFont val="Calibri"/>
            <family val="2"/>
            <charset val="1"/>
          </rPr>
          <t>ganze Zahl</t>
        </r>
      </text>
    </comment>
    <comment ref="G10" authorId="0" shapeId="0" xr:uid="{00000000-0006-0000-0100-000011000000}">
      <text>
        <r>
          <rPr>
            <sz val="11"/>
            <color rgb="FF000000"/>
            <rFont val="Calibri"/>
            <family val="2"/>
            <charset val="1"/>
          </rPr>
          <t>ohne Präventivfaktor</t>
        </r>
      </text>
    </comment>
    <comment ref="G12" authorId="0" shapeId="0" xr:uid="{00000000-0006-0000-0100-000012000000}">
      <text>
        <r>
          <rPr>
            <sz val="11"/>
            <color rgb="FF000000"/>
            <rFont val="Calibri"/>
            <family val="2"/>
            <charset val="1"/>
          </rPr>
          <t>Arbeitskonstante incl.
Präventivfaktor 0,1%</t>
        </r>
      </text>
    </comment>
    <comment ref="G13" authorId="0" shapeId="0" xr:uid="{00000000-0006-0000-0100-000013000000}">
      <text>
        <r>
          <rPr>
            <sz val="11"/>
            <color rgb="FF000000"/>
            <rFont val="Calibri"/>
            <family val="2"/>
            <charset val="1"/>
          </rPr>
          <t>Genauigkeit der
1. Kalibrierung je Count</t>
        </r>
      </text>
    </comment>
    <comment ref="E16" authorId="0" shapeId="0" xr:uid="{02E50750-68EC-4E31-91FD-2E87EC16C916}">
      <text>
        <r>
          <rPr>
            <sz val="11"/>
            <color rgb="FF000000"/>
            <rFont val="Calibri"/>
            <family val="2"/>
            <charset val="1"/>
          </rPr>
          <t>falls erforderlich - Name und Lage der 2. Eichstrecke (Skizze im Protokollnachweis)</t>
        </r>
      </text>
    </comment>
    <comment ref="N16" authorId="0" shapeId="0" xr:uid="{73255C7D-0F12-453A-935C-C559243C584E}">
      <text>
        <r>
          <rPr>
            <sz val="11"/>
            <color rgb="FF000000"/>
            <rFont val="Calibri"/>
            <family val="2"/>
            <charset val="1"/>
          </rPr>
          <t xml:space="preserve">Länge mit 2 </t>
        </r>
        <r>
          <rPr>
            <u/>
            <sz val="11"/>
            <color rgb="FF000000"/>
            <rFont val="Calibri"/>
            <family val="2"/>
          </rPr>
          <t>Kommastellen</t>
        </r>
        <r>
          <rPr>
            <sz val="11"/>
            <color rgb="FF000000"/>
            <rFont val="Calibri"/>
            <family val="2"/>
            <charset val="1"/>
          </rPr>
          <t xml:space="preserve">
- nur Zahlenwerte 000,00! 
Bei einer alt. Eichstrecke
Wert überschreiben
Hinweis: hinterlegte Formel ist dann überschrieben! </t>
        </r>
      </text>
    </comment>
    <comment ref="D25" authorId="0" shapeId="0" xr:uid="{00000000-0006-0000-0100-000007000000}">
      <text>
        <r>
          <rPr>
            <sz val="11"/>
            <color rgb="FF000000"/>
            <rFont val="Calibri"/>
            <family val="2"/>
            <charset val="1"/>
          </rPr>
          <t xml:space="preserve">Rundung auf eine Kommastelle!
Standard: Mittelwert aus Arbeits+Endkonstante
Bei besonderen Bedingungen:
Auswahl der niedrigeren oder höheren Konstante möglich
</t>
        </r>
        <r>
          <rPr>
            <sz val="9"/>
            <color rgb="FF000000"/>
            <rFont val="Segoe UI"/>
            <family val="2"/>
            <charset val="1"/>
          </rPr>
          <t xml:space="preserve">
</t>
        </r>
      </text>
    </comment>
    <comment ref="E25" authorId="0" shapeId="0" xr:uid="{00000000-0006-0000-0100-00000C000000}">
      <text>
        <r>
          <rPr>
            <sz val="11"/>
            <color rgb="FF000000"/>
            <rFont val="Calibri"/>
            <family val="2"/>
            <charset val="1"/>
          </rPr>
          <t>M = Mittelwertbildung (Standard)
H = höhere Konstante
N = niedrigere Konstante</t>
        </r>
      </text>
    </comment>
    <comment ref="G27" authorId="0" shapeId="0" xr:uid="{00000000-0006-0000-0100-000018000000}">
      <text>
        <r>
          <rPr>
            <sz val="11"/>
            <color rgb="FF000000"/>
            <rFont val="Calibri"/>
            <family val="2"/>
            <charset val="1"/>
          </rPr>
          <t>Messpunkte der Messanordnung erfassen</t>
        </r>
      </text>
    </comment>
    <comment ref="J27" authorId="0" shapeId="0" xr:uid="{00000000-0006-0000-0100-00001D000000}">
      <text>
        <r>
          <rPr>
            <sz val="11"/>
            <color rgb="FF000000"/>
            <rFont val="Calibri"/>
            <family val="2"/>
            <charset val="1"/>
          </rPr>
          <t xml:space="preserve">Teilstrecken der Messanordnung erfassen
</t>
        </r>
      </text>
    </comment>
    <comment ref="K27" authorId="0" shapeId="0" xr:uid="{00000000-0006-0000-0100-000022000000}">
      <text>
        <r>
          <rPr>
            <sz val="11"/>
            <color rgb="FF000000"/>
            <rFont val="Calibri"/>
            <family val="2"/>
            <charset val="1"/>
          </rPr>
          <t>Berechnung der Counter-Differenz für die Teilstrecken der Messungen 1 und 2</t>
        </r>
      </text>
    </comment>
    <comment ref="O28" authorId="0" shapeId="0" xr:uid="{00000000-0006-0000-0100-000031000000}">
      <text>
        <r>
          <rPr>
            <sz val="11"/>
            <color rgb="FF000000"/>
            <rFont val="Calibri"/>
            <family val="2"/>
            <charset val="1"/>
          </rPr>
          <t>Teilstrecke
für die
Auswertung
(kürzerer Wert)</t>
        </r>
      </text>
    </comment>
    <comment ref="O80" authorId="0" shapeId="0" xr:uid="{CB5BDD0E-9E5A-4963-9D7C-A850A141651B}">
      <text>
        <r>
          <rPr>
            <sz val="11"/>
            <color rgb="FF000000"/>
            <rFont val="Calibri"/>
            <family val="2"/>
            <charset val="1"/>
          </rPr>
          <t>Seitennummer
ggf. anpassen</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
  </authors>
  <commentList>
    <comment ref="E2" authorId="0" shapeId="0" xr:uid="{00000000-0006-0000-0200-000001000000}">
      <text>
        <r>
          <rPr>
            <sz val="11"/>
            <color rgb="FF000000"/>
            <rFont val="Calibri"/>
            <family val="2"/>
            <charset val="1"/>
          </rPr>
          <t>Messpunkte der Messanordnung erfassen</t>
        </r>
      </text>
    </comment>
    <comment ref="H2" authorId="0" shapeId="0" xr:uid="{00000000-0006-0000-0200-000002000000}">
      <text>
        <r>
          <rPr>
            <sz val="11"/>
            <color rgb="FF000000"/>
            <rFont val="Calibri"/>
            <family val="2"/>
            <charset val="1"/>
          </rPr>
          <t xml:space="preserve">Teilstrecken der Messanordnung erfassen
</t>
        </r>
      </text>
    </comment>
    <comment ref="I2" authorId="0" shapeId="0" xr:uid="{00000000-0006-0000-0200-000003000000}">
      <text>
        <r>
          <rPr>
            <sz val="11"/>
            <color rgb="FF000000"/>
            <rFont val="Calibri"/>
            <family val="2"/>
            <charset val="1"/>
          </rPr>
          <t>Berechnung der Counter-Differenz für die Teilstrecken der Messungen 1 und 2</t>
        </r>
      </text>
    </comment>
    <comment ref="M3" authorId="0" shapeId="0" xr:uid="{00000000-0006-0000-0200-000004000000}">
      <text>
        <r>
          <rPr>
            <sz val="11"/>
            <color rgb="FF000000"/>
            <rFont val="Calibri"/>
            <family val="2"/>
            <charset val="1"/>
          </rPr>
          <t>Teilstrecke für die
Auswertung</t>
        </r>
      </text>
    </comment>
    <comment ref="M73" authorId="0" shapeId="0" xr:uid="{00000000-0006-0000-0200-000005000000}">
      <text>
        <r>
          <rPr>
            <sz val="11"/>
            <color rgb="FF000000"/>
            <rFont val="Calibri"/>
            <family val="2"/>
            <charset val="1"/>
          </rPr>
          <t>Seitennummer
ggf. anpassen</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
  </authors>
  <commentList>
    <comment ref="E2" authorId="0" shapeId="0" xr:uid="{829013F9-7C65-405B-A687-E4F37BB4D826}">
      <text>
        <r>
          <rPr>
            <sz val="11"/>
            <color rgb="FF000000"/>
            <rFont val="Calibri"/>
            <family val="2"/>
            <charset val="1"/>
          </rPr>
          <t>Messpunkte der Messanordnung erfassen</t>
        </r>
      </text>
    </comment>
    <comment ref="H2" authorId="0" shapeId="0" xr:uid="{C262C6A2-7752-4A6C-BFE2-EC94AB65217F}">
      <text>
        <r>
          <rPr>
            <sz val="11"/>
            <color rgb="FF000000"/>
            <rFont val="Calibri"/>
            <family val="2"/>
            <charset val="1"/>
          </rPr>
          <t xml:space="preserve">Teilstrecken der Messanordnung erfassen
</t>
        </r>
      </text>
    </comment>
    <comment ref="I2" authorId="0" shapeId="0" xr:uid="{C0DAF757-D826-453F-8995-C94C82DB1F75}">
      <text>
        <r>
          <rPr>
            <sz val="11"/>
            <color rgb="FF000000"/>
            <rFont val="Calibri"/>
            <family val="2"/>
            <charset val="1"/>
          </rPr>
          <t>Berechnung der Counter-Differenz für die Teilstrecken der Messungen 1 und 2</t>
        </r>
      </text>
    </comment>
    <comment ref="M3" authorId="0" shapeId="0" xr:uid="{42B930E7-8BD6-40D4-8543-D757F7B80A3A}">
      <text>
        <r>
          <rPr>
            <sz val="11"/>
            <color rgb="FF000000"/>
            <rFont val="Calibri"/>
            <family val="2"/>
            <charset val="1"/>
          </rPr>
          <t>Teilstrecke für die
Auswertung</t>
        </r>
      </text>
    </comment>
    <comment ref="M73" authorId="0" shapeId="0" xr:uid="{4F90B9E7-6060-4EA6-B223-17CE87CBDF63}">
      <text>
        <r>
          <rPr>
            <sz val="11"/>
            <color rgb="FF000000"/>
            <rFont val="Calibri"/>
            <family val="2"/>
            <charset val="1"/>
          </rPr>
          <t>Seitennummer
ggf. anpassen</t>
        </r>
      </text>
    </comment>
  </commentList>
</comments>
</file>

<file path=xl/sharedStrings.xml><?xml version="1.0" encoding="utf-8"?>
<sst xmlns="http://schemas.openxmlformats.org/spreadsheetml/2006/main" count="553" uniqueCount="245">
  <si>
    <t>Veranstaltung:</t>
  </si>
  <si>
    <t>Counter - Kalibrierung vor der Messung</t>
  </si>
  <si>
    <t>Counter - Kalibrierung nach der Messung</t>
  </si>
  <si>
    <t>Uhrzeit:</t>
  </si>
  <si>
    <t>Länge:</t>
  </si>
  <si>
    <t>Differenz</t>
  </si>
  <si>
    <t>Mittelwert</t>
  </si>
  <si>
    <t xml:space="preserve">       Counts / KM</t>
  </si>
  <si>
    <t>Ableseeinheit Counter:</t>
  </si>
  <si>
    <t>M</t>
  </si>
  <si>
    <t>Stationierung</t>
  </si>
  <si>
    <t>MP → MP</t>
  </si>
  <si>
    <t>Auswertung (C)</t>
  </si>
  <si>
    <t>Teilstrecke (m)</t>
  </si>
  <si>
    <t>Vermessung, Messanordnung und Berechnung nach IWR</t>
  </si>
  <si>
    <t>Messpunkt (MP)</t>
  </si>
  <si>
    <t>Messung 1</t>
  </si>
  <si>
    <t>Messung 2</t>
  </si>
  <si>
    <t>Differenz 1</t>
  </si>
  <si>
    <t>Differenz 2</t>
  </si>
  <si>
    <t>Strecke 1</t>
  </si>
  <si>
    <t>Strecke 2</t>
  </si>
  <si>
    <t>Verm 1</t>
  </si>
  <si>
    <t>Verm 2</t>
  </si>
  <si>
    <t>Diff Verm 1</t>
  </si>
  <si>
    <t>Diff Verm 2</t>
  </si>
  <si>
    <t>Fortsetzung der Berechnung und Auswertung</t>
  </si>
  <si>
    <t>Korrekturfaktor:</t>
  </si>
  <si>
    <t>x</t>
  </si>
  <si>
    <t>maximal erlaubte Differenz ( x Bandlängen + 1cm):</t>
  </si>
  <si>
    <t>Länge der Eichstrecke:</t>
  </si>
  <si>
    <t>Anpassung für rundes Streckenmaß:</t>
  </si>
  <si>
    <t>Länge der gerundeten Eichstrecke:</t>
  </si>
  <si>
    <t>Hier mit Aufheben des Blattschutzes ein Bild/Grafik der Eichstrecke über "Einfügen" "Bilder einfügen" eingefügt werden. Größenanpassung bis zum Ende der Seite möglich. (Text kann gelöscht werden)</t>
  </si>
  <si>
    <t>Messfahrt</t>
  </si>
  <si>
    <t>Ablesung</t>
  </si>
  <si>
    <t>START</t>
  </si>
  <si>
    <t>Ende 1</t>
  </si>
  <si>
    <t>Ende 2</t>
  </si>
  <si>
    <t>Ende 3</t>
  </si>
  <si>
    <t>Ende 4</t>
  </si>
  <si>
    <t>Kalibrierung • Messdaten • Auswertung</t>
  </si>
  <si>
    <t>Temp:</t>
  </si>
  <si>
    <t>Ablesung (C)</t>
  </si>
  <si>
    <t>Tageskonstante V2</t>
  </si>
  <si>
    <t>Tageskonstante V1</t>
  </si>
  <si>
    <t>M1 / V1</t>
  </si>
  <si>
    <t>M2 / V2</t>
  </si>
  <si>
    <t>Streckenlänge (vorläufiger Mittelwert):</t>
  </si>
  <si>
    <t>Arbeitskonstante</t>
  </si>
  <si>
    <t>Endkonstante</t>
  </si>
  <si>
    <t>Landesverband:</t>
  </si>
  <si>
    <t>Veranstalter:</t>
  </si>
  <si>
    <t>Ort:</t>
  </si>
  <si>
    <t>Streckenart:</t>
  </si>
  <si>
    <t>Gelände:</t>
  </si>
  <si>
    <t>Untergrund:</t>
  </si>
  <si>
    <t>Inhaltsverzeichnis:</t>
  </si>
  <si>
    <t>Badischer Leichtathletik-Verband</t>
  </si>
  <si>
    <t>BA</t>
  </si>
  <si>
    <t>Rundkurs</t>
  </si>
  <si>
    <t>Straße</t>
  </si>
  <si>
    <t>Bayerischer Leichtathletik-Verband</t>
  </si>
  <si>
    <t>BY</t>
  </si>
  <si>
    <t>Berliner Leichtathletik-Verband</t>
  </si>
  <si>
    <t>BE</t>
  </si>
  <si>
    <t>Wege</t>
  </si>
  <si>
    <t>Leichtathletik-Verband Brandenburg</t>
  </si>
  <si>
    <t>BB</t>
  </si>
  <si>
    <t>Leichtathletik-Verband Bremen</t>
  </si>
  <si>
    <t>BR</t>
  </si>
  <si>
    <t>Hamburger Leichtathletik-Verband</t>
  </si>
  <si>
    <t>HH</t>
  </si>
  <si>
    <t>Hessischer Leichtathletik-Verband</t>
  </si>
  <si>
    <t>HE</t>
  </si>
  <si>
    <t>Leichtathletik-Verband Mecklenburg-Vorpommern</t>
  </si>
  <si>
    <t>MV</t>
  </si>
  <si>
    <t>Niedersächsischer Leichtathletik-Verband</t>
  </si>
  <si>
    <t>NI</t>
  </si>
  <si>
    <t>Leichtathletik-Verband Nordrhein</t>
  </si>
  <si>
    <t>NO</t>
  </si>
  <si>
    <t>Leichtathletik-Verband Pfalz</t>
  </si>
  <si>
    <t>PF</t>
  </si>
  <si>
    <t>Saarländischer Leichtathletik-Bund</t>
  </si>
  <si>
    <t>SL</t>
  </si>
  <si>
    <t>Leichtathletik-Verband Sachsen</t>
  </si>
  <si>
    <t>SN</t>
  </si>
  <si>
    <t>Leichtathletik-Verband Sachsen-Anhalt</t>
  </si>
  <si>
    <t>ST</t>
  </si>
  <si>
    <t>Schleswig-Holsteinischer Leichtathletik-Verband</t>
  </si>
  <si>
    <t>SH</t>
  </si>
  <si>
    <t>Thüringer Leichtathletik-Verband</t>
  </si>
  <si>
    <t>TH</t>
  </si>
  <si>
    <t>Fußball- und Leichtathletik-Verband Westfalen</t>
  </si>
  <si>
    <t>WE</t>
  </si>
  <si>
    <t>Württembergischer Leichtathletik-Verband</t>
  </si>
  <si>
    <t>WÜ</t>
  </si>
  <si>
    <t>DTU</t>
  </si>
  <si>
    <t>DUV</t>
  </si>
  <si>
    <t>Deutsche Triathlon-Union</t>
  </si>
  <si>
    <t>DLV</t>
  </si>
  <si>
    <t>Ansprechpartner:</t>
  </si>
  <si>
    <t>Kontaktdaten:</t>
  </si>
  <si>
    <t>Anmerkungen zum Streckenverlauf:</t>
  </si>
  <si>
    <t>Straßenstreckenprotokoll vom:</t>
  </si>
  <si>
    <t>Allgemeine Angaben</t>
  </si>
  <si>
    <t>Seite:</t>
  </si>
  <si>
    <t>Deutschter Leichtathletik-Verband</t>
  </si>
  <si>
    <t>Deutsche Ultra-Marathon-Vereinigung</t>
  </si>
  <si>
    <t>Landesverband</t>
  </si>
  <si>
    <t>Graduierung</t>
  </si>
  <si>
    <t>Vermessungsauftrag</t>
  </si>
  <si>
    <t>Streckenart</t>
  </si>
  <si>
    <t>Gelände</t>
  </si>
  <si>
    <t>Untergrund</t>
  </si>
  <si>
    <t>Straßenstreckenvermesser:</t>
  </si>
  <si>
    <t>2. Straßenstreckenvermesser:</t>
  </si>
  <si>
    <t>WA/AIMS [Grade A]</t>
  </si>
  <si>
    <t>WA/AIMS [Grade B]</t>
  </si>
  <si>
    <t>Vermesser 1:</t>
  </si>
  <si>
    <t>Vermesser 2:</t>
  </si>
  <si>
    <t>Haftungsausschluss:</t>
  </si>
  <si>
    <t xml:space="preserve">   </t>
  </si>
  <si>
    <t>Start:</t>
  </si>
  <si>
    <t>Ziel:</t>
  </si>
  <si>
    <t>Wendepunkte</t>
  </si>
  <si>
    <t>Punkt-zu-Punkt</t>
  </si>
  <si>
    <t>siehe Text</t>
  </si>
  <si>
    <t>Straßen+Wege</t>
  </si>
  <si>
    <t>flach</t>
  </si>
  <si>
    <t>hügelig</t>
  </si>
  <si>
    <t>bergig</t>
  </si>
  <si>
    <t>Entfernung in Luftlinie • Start &amp; Ziel (m):</t>
  </si>
  <si>
    <t>IWR CR31.21.2 • % zur Streckenlänge:</t>
  </si>
  <si>
    <t>IWR CR 31.21.3 • Unterschied +- m/km:</t>
  </si>
  <si>
    <t>Stahlband-Messung</t>
  </si>
  <si>
    <t>Hinweis des Protokollverfassers:</t>
  </si>
  <si>
    <t>Neue Straßenstreckenvermessung</t>
  </si>
  <si>
    <t>Streckenlängen (m):</t>
  </si>
  <si>
    <t>Das Protokoll ersetzt die Vermessung vom:</t>
  </si>
  <si>
    <t>Ergänzungsmessung zum Straßenstreckenprotokoll vom:</t>
  </si>
  <si>
    <t>Kontrollvermessung für eine Verlängerung</t>
  </si>
  <si>
    <t>Akkreditierung:</t>
  </si>
  <si>
    <t>Messung:</t>
  </si>
  <si>
    <t>VERMESSUNGSPROTOKOLL</t>
  </si>
  <si>
    <t>FÜR WETTKAMPFSTRECKEN AUF DER STRAßE</t>
  </si>
  <si>
    <t>Dieses Deckblatt ist mit den allgemeinen Angaben Teil des Vermessungsprotokolls (Auswahl der markierten Zellen mit der TAB-Taste)</t>
  </si>
  <si>
    <t>NATIONALE DOKUMENTATION</t>
  </si>
  <si>
    <t>Wettkampftag:</t>
  </si>
  <si>
    <t>Auftrag:</t>
  </si>
  <si>
    <t>(flach, hügelig, bergig)</t>
  </si>
  <si>
    <t>(Straße, Weg, Trail)</t>
  </si>
  <si>
    <t>(Rundkurs, Punkt-zu-Punkt; Hin &amp; Zurück)</t>
  </si>
  <si>
    <t>(Details in der Streckenbeschreibung)</t>
  </si>
  <si>
    <t>Örtliche Vermessung am / von - bis:</t>
  </si>
  <si>
    <t>Vermessungsteam:</t>
  </si>
  <si>
    <t xml:space="preserve">Die Vermessung erfolgte entlang der kürzest möglichen Strecke, der ein Athlet auf der ausgewiesenen Wettkampfstrecke auf der Straße folgen kann. </t>
  </si>
  <si>
    <t>Mit diesem Straßenstreckenprotokoll wird bescheinigt, dass die Streckenlängen der oben genannten Veranstaltung im Rahmen der Verpflichtung zur besonderen Sorgfalt unter Anwendung der "kalibrierten Fahrradmessmethode" nach den weltweit gültigen Standards für das Messverfahren "shortest possible route (SPR)" zweifach vermessen wurden.</t>
  </si>
  <si>
    <t>Hinweise zur Regel TR 55.3 IWR:</t>
  </si>
  <si>
    <t>Der Protokollverfasser übernimmt bei möglichen Streckenabweichungen, oder wenn die Veranstaltung nicht auf dem in der Dokumentation nachgewiesenen Wettkampfkorridor stattfindet, keinerlei persönliche Haftung.</t>
  </si>
  <si>
    <t>Datum der Vermessung:</t>
  </si>
  <si>
    <t>Ort der Eichstrecke:</t>
  </si>
  <si>
    <t>Ort der 1. / 2. Eichstrecke:</t>
  </si>
  <si>
    <t>Präventivfaktor +0,1%</t>
  </si>
  <si>
    <t>Tageskonstante:</t>
  </si>
  <si>
    <t>Beschreibung und Ort der Mess- und Stationierungspunkte</t>
  </si>
  <si>
    <t>gültige</t>
  </si>
  <si>
    <t>Teilstrecke(m)</t>
  </si>
  <si>
    <t>Messpunkt MP</t>
  </si>
  <si>
    <t>Vermessung der Eichstrecke mit dem Stahlbandmaß</t>
  </si>
  <si>
    <t>A)</t>
  </si>
  <si>
    <t>B)</t>
  </si>
  <si>
    <t>C)</t>
  </si>
  <si>
    <t>D)</t>
  </si>
  <si>
    <t>Traction:</t>
  </si>
  <si>
    <t>50 N</t>
  </si>
  <si>
    <t>Number of measurements:</t>
  </si>
  <si>
    <t>Average:</t>
  </si>
  <si>
    <t>Leiter des Vermessungsteams:</t>
  </si>
  <si>
    <t>Namensliste der Teammitglieder- und helfer:</t>
  </si>
  <si>
    <t>gepflastert:</t>
  </si>
  <si>
    <t>gerade:</t>
  </si>
  <si>
    <t>Beschaffenheit der Eichstrecke</t>
  </si>
  <si>
    <t>Vermarkung der Endpunkte:</t>
  </si>
  <si>
    <t>Dies ist eine Überprüfung gegen falsches Zählen der Anzahl der Bandlängen. Wenn Sie eine andere Bruttomaßkontrolle als ein Fahrrad verwenden, erklären Sie dies bitte.</t>
  </si>
  <si>
    <t>Bandmaßlänge (m):</t>
  </si>
  <si>
    <t>Stahlbandmaß:</t>
  </si>
  <si>
    <t>Uhrzeit-Anfang:</t>
  </si>
  <si>
    <t>Uhrzeit-Ende:</t>
  </si>
  <si>
    <t>Temp-Anfang:</t>
  </si>
  <si>
    <t>Temp-Ende:</t>
  </si>
  <si>
    <t>Temperaturmessung des Bandmaßes (im Schatten)</t>
  </si>
  <si>
    <t>Anpassungsformel: f = 1 + (0.0000115 x (Mittlere Temperatur bei der Messung [°C] - 20°C)</t>
  </si>
  <si>
    <t>Temperatur:</t>
  </si>
  <si>
    <t>Zugkraft:</t>
  </si>
  <si>
    <t>1)</t>
  </si>
  <si>
    <t>+</t>
  </si>
  <si>
    <t>=</t>
  </si>
  <si>
    <t>2)</t>
  </si>
  <si>
    <t>3)</t>
  </si>
  <si>
    <t>4)</t>
  </si>
  <si>
    <t>5)</t>
  </si>
  <si>
    <t>6)</t>
  </si>
  <si>
    <t>Vermessung der Eichstrecke und Berechnung:</t>
  </si>
  <si>
    <t>Erste Messung</t>
  </si>
  <si>
    <t>Zweite Messung</t>
  </si>
  <si>
    <t>Es werden vorläufige Start- und Endpunkte festgelegt, die bis zur endgültigen Anpassung in Ziffer 6 unten nicht geändert werden sollten.</t>
  </si>
  <si>
    <t>Es wird der Abstand zwischen End- und Startpunkt in umgekehrter Reihenfolge der Bandlängen gemessen (neue Markierungszwischenpunkte).</t>
  </si>
  <si>
    <t># Bandlängen</t>
  </si>
  <si>
    <t>Länge Bandmaß</t>
  </si>
  <si>
    <t>Teilbandlänge</t>
  </si>
  <si>
    <t>gemessene Distanz</t>
  </si>
  <si>
    <t>Temperaturkorrektur:</t>
  </si>
  <si>
    <t>Verwenden Sie während der Messung die durchschnittliche Bandtemperatur (Genauigkeit mit mind. 7 Nachkommastellen.</t>
  </si>
  <si>
    <t>Korrekturfaktor aufgrund der gemessenen Temperaturen:</t>
  </si>
  <si>
    <t>Formel für die Temperaturkorrektur: f = 1 + (0.0000115 x [gemessener Temperaturmittelwert - 20°C])</t>
  </si>
  <si>
    <t>Für Temperaturen unterhalb von 20°C ist der Korrekturfaktor &lt; 1 und oberhalb von 20°C &gt; 1.</t>
  </si>
  <si>
    <t>Hinweis:</t>
  </si>
  <si>
    <t>Korrektur der Streckenlänge aufgrund der Temperaturbedingungen:</t>
  </si>
  <si>
    <t>Korrekturfaktor</t>
  </si>
  <si>
    <t>vorl. Mittelwert</t>
  </si>
  <si>
    <t>Korrigierte Länge</t>
  </si>
  <si>
    <t>Korrekturlänge</t>
  </si>
  <si>
    <t>Korrektur der Länge der Eichstrecke auf ein rundes Maß:</t>
  </si>
  <si>
    <t>Die Eichstrecke kann auf ein rundes Maß angepasst werden, z. B. 300 Meter (Erläuterung und Messnachweis mit Bandmaß oder Zollstock). Die Strecke kann ungerade sein, insbesondere wenn die Endpunkte permanente Markierungen wie z.B. Kanaldeckel sind.</t>
  </si>
  <si>
    <t>Bruttomaßkontrolle mit dem Fahrrad:</t>
  </si>
  <si>
    <t>Counts für die gesamte Eichstrecke:</t>
  </si>
  <si>
    <t>Counts for eine Bandmaßlänge:</t>
  </si>
  <si>
    <t>Berechnung B/A:</t>
  </si>
  <si>
    <t>Anzahl der vollen Bandlängen:</t>
  </si>
  <si>
    <t>Können die Endpunkte direkt mit dem Fahrrad angefahren werden (oder):</t>
  </si>
  <si>
    <t>Mittelwert:</t>
  </si>
  <si>
    <t>Standardwerte</t>
  </si>
  <si>
    <t>Leichtathletik-Verband Rheinhessen-Rheinland</t>
  </si>
  <si>
    <t>Höhenunterschied</t>
  </si>
  <si>
    <t xml:space="preserve"> (Angaben in Meter NHN)</t>
  </si>
  <si>
    <t>Counter - Kalibrierung vor der Messung (Vermesser 1)</t>
  </si>
  <si>
    <t>Counter - Kalibrierung vor der Messung (Vermesser 2)</t>
  </si>
  <si>
    <t>Counter - Kalibrierung nach der Messung (Vermesser 1)</t>
  </si>
  <si>
    <t>Counter - Kalibrierung nach der Messung (Vermesser 2)</t>
  </si>
  <si>
    <t>Local measurer [Grade C]</t>
  </si>
  <si>
    <t>RR</t>
  </si>
  <si>
    <t>Local measurer [Grade D]</t>
  </si>
  <si>
    <t>Eichstrecke / Auswertung / Streckenbeschreibung / Pläne &amp; Skizzen</t>
  </si>
  <si>
    <t>base by WA/AIMS • manufactured by Karl Josef Roth [WA/AIMS Grade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</si>
</sst>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44" formatCode="_-* #,##0.00\ &quot;€&quot;_-;\-* #,##0.00\ &quot;€&quot;_-;_-* &quot;-&quot;??\ &quot;€&quot;_-;_-@_-"/>
    <numFmt numFmtId="164" formatCode="_-* #,##0.00&quot; €&quot;_-;\-* #,##0.00&quot; €&quot;_-;_-* \-??&quot; €&quot;_-;_-@_-"/>
    <numFmt numFmtId="165" formatCode="h:mm&quot; Uhr&quot;"/>
    <numFmt numFmtId="166" formatCode="0&quot; °C&quot;"/>
    <numFmt numFmtId="167" formatCode="0.0"/>
    <numFmt numFmtId="168" formatCode="#,##0.0"/>
    <numFmt numFmtId="169" formatCode="0.0&quot; cm&quot;"/>
    <numFmt numFmtId="170" formatCode="0.0&quot; cm/C&quot;"/>
    <numFmt numFmtId="171" formatCode="0.0&quot; m&quot;"/>
    <numFmt numFmtId="172" formatCode="#,##0.0&quot; m&quot;"/>
    <numFmt numFmtId="173" formatCode="&quot;Seite &quot;0"/>
    <numFmt numFmtId="174" formatCode="0.0&quot; cm/C1&quot;"/>
    <numFmt numFmtId="175" formatCode="0.0&quot; °C&quot;"/>
    <numFmt numFmtId="176" formatCode="0.0000000"/>
    <numFmt numFmtId="177" formatCode="##,##0.000&quot; m&quot;"/>
    <numFmt numFmtId="178" formatCode="0.00\ &quot;m&quot;"/>
    <numFmt numFmtId="179" formatCode="0\ &quot;m&quot;"/>
    <numFmt numFmtId="180" formatCode="0.0\ &quot;m/km&quot;"/>
    <numFmt numFmtId="181" formatCode="yyyy\-mm\-dd;@"/>
    <numFmt numFmtId="182" formatCode="0.000"/>
    <numFmt numFmtId="183" formatCode="0.0\ &quot;°C&quot;"/>
    <numFmt numFmtId="184" formatCode="h:mm;@"/>
    <numFmt numFmtId="185" formatCode="0\ &quot;N&quot;"/>
    <numFmt numFmtId="186" formatCode="#,###.00\ &quot;m&quot;"/>
    <numFmt numFmtId="187" formatCode="0.000\ &quot;m&quot;"/>
    <numFmt numFmtId="188" formatCode="##,##0.000\ &quot;m&quot;"/>
    <numFmt numFmtId="189" formatCode="#,##0.00\ &quot;m&quot;"/>
  </numFmts>
  <fonts count="72" x14ac:knownFonts="1">
    <font>
      <sz val="11"/>
      <color rgb="FF000000"/>
      <name val="Calibri"/>
      <family val="2"/>
      <charset val="1"/>
    </font>
    <font>
      <sz val="11"/>
      <color theme="1"/>
      <name val="Calibri"/>
      <family val="2"/>
      <scheme val="minor"/>
    </font>
    <font>
      <sz val="10"/>
      <name val="Arial"/>
      <family val="2"/>
      <charset val="1"/>
    </font>
    <font>
      <sz val="11"/>
      <color rgb="FF000000"/>
      <name val="Arial"/>
      <family val="2"/>
      <charset val="1"/>
    </font>
    <font>
      <b/>
      <sz val="20"/>
      <color rgb="FF000000"/>
      <name val="Arial Narrow"/>
      <family val="2"/>
      <charset val="1"/>
    </font>
    <font>
      <b/>
      <sz val="14"/>
      <name val="Arial"/>
      <family val="2"/>
      <charset val="1"/>
    </font>
    <font>
      <b/>
      <sz val="11"/>
      <name val="Arial"/>
      <family val="2"/>
      <charset val="1"/>
    </font>
    <font>
      <sz val="11"/>
      <color rgb="FF000000"/>
      <name val="Arial Narrow"/>
      <family val="2"/>
      <charset val="1"/>
    </font>
    <font>
      <sz val="11"/>
      <name val="Arial Narrow"/>
      <family val="2"/>
      <charset val="1"/>
    </font>
    <font>
      <sz val="10"/>
      <name val="Arial Narrow"/>
      <family val="2"/>
      <charset val="1"/>
    </font>
    <font>
      <sz val="9"/>
      <color rgb="FF000000"/>
      <name val="Segoe UI"/>
      <family val="2"/>
      <charset val="1"/>
    </font>
    <font>
      <sz val="8"/>
      <color rgb="FF000000"/>
      <name val="Arial Narrow"/>
      <family val="2"/>
      <charset val="1"/>
    </font>
    <font>
      <i/>
      <sz val="9"/>
      <color rgb="FF000000"/>
      <name val="Tahoma"/>
      <family val="2"/>
      <charset val="1"/>
    </font>
    <font>
      <sz val="9"/>
      <color rgb="FF000000"/>
      <name val="Tahoma"/>
      <family val="2"/>
      <charset val="1"/>
    </font>
    <font>
      <sz val="11"/>
      <color rgb="FF000000"/>
      <name val="Calibri"/>
      <family val="2"/>
      <charset val="1"/>
    </font>
    <font>
      <sz val="9"/>
      <color indexed="81"/>
      <name val="Segoe UI"/>
      <family val="2"/>
    </font>
    <font>
      <b/>
      <sz val="10"/>
      <name val="Arial Narrow"/>
      <family val="2"/>
    </font>
    <font>
      <sz val="10"/>
      <name val="Arial Narrow"/>
      <family val="2"/>
    </font>
    <font>
      <u/>
      <sz val="11"/>
      <color rgb="FF000000"/>
      <name val="Calibri"/>
      <family val="2"/>
    </font>
    <font>
      <u/>
      <sz val="9"/>
      <color indexed="81"/>
      <name val="Segoe UI"/>
      <family val="2"/>
    </font>
    <font>
      <b/>
      <sz val="20"/>
      <color rgb="FF000000"/>
      <name val="Arial Narrow"/>
      <family val="2"/>
    </font>
    <font>
      <sz val="10"/>
      <name val="Arial"/>
      <family val="2"/>
    </font>
    <font>
      <sz val="10"/>
      <name val="Arial"/>
      <family val="2"/>
    </font>
    <font>
      <u/>
      <sz val="10"/>
      <color indexed="12"/>
      <name val="Arial"/>
      <family val="2"/>
    </font>
    <font>
      <sz val="11"/>
      <color rgb="FF000000"/>
      <name val="Arial"/>
      <family val="2"/>
    </font>
    <font>
      <sz val="12"/>
      <color rgb="FF000000"/>
      <name val="Arial"/>
      <family val="2"/>
    </font>
    <font>
      <b/>
      <sz val="12"/>
      <color rgb="FF000000"/>
      <name val="Arial"/>
      <family val="2"/>
    </font>
    <font>
      <b/>
      <sz val="11"/>
      <color rgb="FF000000"/>
      <name val="Arial"/>
      <family val="2"/>
    </font>
    <font>
      <u/>
      <sz val="10"/>
      <name val="Arial"/>
      <family val="2"/>
    </font>
    <font>
      <b/>
      <sz val="10"/>
      <color rgb="FF000000"/>
      <name val="Arial"/>
      <family val="2"/>
    </font>
    <font>
      <sz val="10"/>
      <color rgb="FF000000"/>
      <name val="Arial"/>
      <family val="2"/>
    </font>
    <font>
      <sz val="9"/>
      <color rgb="FF000000"/>
      <name val="Arial"/>
      <family val="2"/>
    </font>
    <font>
      <i/>
      <sz val="9"/>
      <color rgb="FF000000"/>
      <name val="Arial"/>
      <family val="2"/>
    </font>
    <font>
      <b/>
      <sz val="14"/>
      <color rgb="FF000000"/>
      <name val="Arial"/>
      <family val="2"/>
    </font>
    <font>
      <u/>
      <sz val="11"/>
      <color rgb="FF000000"/>
      <name val="Arial"/>
      <family val="2"/>
    </font>
    <font>
      <b/>
      <sz val="36"/>
      <color rgb="FF000000"/>
      <name val="Arial"/>
      <family val="2"/>
    </font>
    <font>
      <b/>
      <sz val="20"/>
      <color rgb="FF000000"/>
      <name val="Arial"/>
      <family val="2"/>
    </font>
    <font>
      <b/>
      <sz val="22"/>
      <color rgb="FF000000"/>
      <name val="Arial"/>
      <family val="2"/>
    </font>
    <font>
      <b/>
      <u/>
      <sz val="11"/>
      <color rgb="FF000000"/>
      <name val="Arial"/>
      <family val="2"/>
    </font>
    <font>
      <b/>
      <sz val="14"/>
      <name val="Arial"/>
      <family val="2"/>
    </font>
    <font>
      <b/>
      <sz val="11"/>
      <name val="Arial"/>
      <family val="2"/>
    </font>
    <font>
      <b/>
      <sz val="12"/>
      <name val="Arial"/>
      <family val="2"/>
    </font>
    <font>
      <sz val="11"/>
      <name val="Arial"/>
      <family val="2"/>
    </font>
    <font>
      <u/>
      <sz val="11"/>
      <name val="Arial"/>
      <family val="2"/>
    </font>
    <font>
      <b/>
      <u/>
      <sz val="11"/>
      <name val="Arial"/>
      <family val="2"/>
    </font>
    <font>
      <i/>
      <sz val="10"/>
      <name val="Arial"/>
      <family val="2"/>
    </font>
    <font>
      <i/>
      <sz val="11"/>
      <name val="Arial"/>
      <family val="2"/>
    </font>
    <font>
      <b/>
      <sz val="10"/>
      <name val="Arial"/>
      <family val="2"/>
    </font>
    <font>
      <sz val="11"/>
      <color theme="1"/>
      <name val="Arial"/>
      <family val="2"/>
    </font>
    <font>
      <b/>
      <sz val="11"/>
      <color theme="1"/>
      <name val="Arial"/>
      <family val="2"/>
    </font>
    <font>
      <i/>
      <sz val="11"/>
      <color rgb="FF000000"/>
      <name val="Arial"/>
      <family val="2"/>
    </font>
    <font>
      <i/>
      <sz val="9"/>
      <name val="Arial"/>
      <family val="2"/>
    </font>
    <font>
      <i/>
      <u/>
      <sz val="9"/>
      <name val="Arial"/>
      <family val="2"/>
    </font>
    <font>
      <sz val="9"/>
      <name val="Arial"/>
      <family val="2"/>
    </font>
    <font>
      <b/>
      <u/>
      <sz val="10.5"/>
      <name val="Arial"/>
      <family val="2"/>
    </font>
    <font>
      <sz val="12"/>
      <color theme="1"/>
      <name val="Arial"/>
      <family val="2"/>
    </font>
    <font>
      <sz val="12"/>
      <name val="Arial"/>
      <family val="2"/>
    </font>
    <font>
      <b/>
      <u/>
      <sz val="12"/>
      <name val="Arial"/>
      <family val="2"/>
    </font>
    <font>
      <b/>
      <sz val="12"/>
      <color theme="1"/>
      <name val="Arial"/>
      <family val="2"/>
    </font>
    <font>
      <sz val="9"/>
      <color indexed="81"/>
      <name val="Tahoma"/>
      <family val="2"/>
    </font>
    <font>
      <i/>
      <u/>
      <sz val="11"/>
      <name val="Arial"/>
      <family val="2"/>
    </font>
    <font>
      <b/>
      <i/>
      <sz val="12"/>
      <name val="Arial"/>
      <family val="2"/>
    </font>
    <font>
      <i/>
      <sz val="12"/>
      <name val="Arial"/>
      <family val="2"/>
    </font>
    <font>
      <i/>
      <sz val="12"/>
      <color rgb="FFFF0000"/>
      <name val="Arial"/>
      <family val="2"/>
    </font>
    <font>
      <b/>
      <i/>
      <sz val="12"/>
      <color theme="1"/>
      <name val="Arial"/>
      <family val="2"/>
    </font>
    <font>
      <b/>
      <i/>
      <sz val="12"/>
      <color indexed="8"/>
      <name val="Arial"/>
      <family val="2"/>
    </font>
    <font>
      <i/>
      <sz val="12"/>
      <color theme="1"/>
      <name val="Arial"/>
      <family val="2"/>
    </font>
    <font>
      <i/>
      <sz val="12"/>
      <color indexed="8"/>
      <name val="Arial"/>
      <family val="2"/>
    </font>
    <font>
      <u/>
      <sz val="12"/>
      <color theme="1"/>
      <name val="Arial"/>
      <family val="2"/>
    </font>
    <font>
      <i/>
      <sz val="11"/>
      <color theme="1"/>
      <name val="Arial"/>
      <family val="2"/>
    </font>
    <font>
      <b/>
      <sz val="9"/>
      <name val="Arial"/>
      <family val="2"/>
    </font>
    <font>
      <b/>
      <sz val="18"/>
      <color rgb="FF000000"/>
      <name val="Arial"/>
      <family val="2"/>
    </font>
  </fonts>
  <fills count="3">
    <fill>
      <patternFill patternType="none"/>
    </fill>
    <fill>
      <patternFill patternType="gray125"/>
    </fill>
    <fill>
      <patternFill patternType="solid">
        <fgColor theme="4" tint="0.79998168889431442"/>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style="thin">
        <color auto="1"/>
      </bottom>
      <diagonal/>
    </border>
    <border>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auto="1"/>
      </right>
      <top style="medium">
        <color indexed="64"/>
      </top>
      <bottom style="medium">
        <color indexed="64"/>
      </bottom>
      <diagonal/>
    </border>
    <border>
      <left style="thin">
        <color auto="1"/>
      </left>
      <right/>
      <top/>
      <bottom/>
      <diagonal/>
    </border>
  </borders>
  <cellStyleXfs count="11">
    <xf numFmtId="0" fontId="0" fillId="0" borderId="0"/>
    <xf numFmtId="0" fontId="2" fillId="0" borderId="0"/>
    <xf numFmtId="0" fontId="2" fillId="0" borderId="0"/>
    <xf numFmtId="0" fontId="14" fillId="0" borderId="0"/>
    <xf numFmtId="0" fontId="14" fillId="0" borderId="0"/>
    <xf numFmtId="164" fontId="14" fillId="0" borderId="0" applyBorder="0" applyProtection="0"/>
    <xf numFmtId="0" fontId="21" fillId="0" borderId="0"/>
    <xf numFmtId="0" fontId="23" fillId="0" borderId="0" applyNumberFormat="0" applyFill="0" applyBorder="0" applyAlignment="0" applyProtection="0">
      <alignment vertical="top"/>
      <protection locked="0"/>
    </xf>
    <xf numFmtId="0" fontId="1" fillId="0" borderId="0"/>
    <xf numFmtId="0" fontId="21" fillId="0" borderId="0"/>
    <xf numFmtId="44" fontId="1" fillId="0" borderId="0" applyFont="0" applyFill="0" applyBorder="0" applyAlignment="0" applyProtection="0"/>
  </cellStyleXfs>
  <cellXfs count="313">
    <xf numFmtId="0" fontId="0" fillId="0" borderId="0" xfId="0"/>
    <xf numFmtId="0" fontId="3" fillId="0" borderId="0" xfId="0" applyFont="1" applyAlignment="1">
      <alignment vertical="center"/>
    </xf>
    <xf numFmtId="0" fontId="8" fillId="0" borderId="2"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171" fontId="8" fillId="0" borderId="2" xfId="0" applyNumberFormat="1" applyFont="1" applyBorder="1" applyAlignment="1" applyProtection="1">
      <alignment horizontal="right" vertical="center"/>
      <protection locked="0"/>
    </xf>
    <xf numFmtId="172" fontId="8" fillId="0" borderId="10" xfId="0" applyNumberFormat="1" applyFont="1" applyBorder="1" applyAlignment="1" applyProtection="1">
      <alignment horizontal="right" vertical="center"/>
      <protection locked="0"/>
    </xf>
    <xf numFmtId="0" fontId="8" fillId="0" borderId="2" xfId="0" applyFont="1" applyBorder="1" applyAlignment="1" applyProtection="1">
      <alignment horizontal="left" vertical="center"/>
      <protection locked="0"/>
    </xf>
    <xf numFmtId="0" fontId="7" fillId="0" borderId="0" xfId="0" applyFont="1" applyAlignment="1">
      <alignment vertical="center"/>
    </xf>
    <xf numFmtId="0" fontId="3" fillId="0" borderId="0" xfId="0" applyFont="1" applyAlignment="1">
      <alignment horizontal="right" vertical="center"/>
    </xf>
    <xf numFmtId="0" fontId="3" fillId="0" borderId="1" xfId="0" applyFont="1" applyBorder="1" applyAlignment="1">
      <alignment vertical="center"/>
    </xf>
    <xf numFmtId="0" fontId="3" fillId="0" borderId="1" xfId="0" applyFont="1" applyBorder="1" applyAlignment="1">
      <alignment horizontal="right" vertical="center"/>
    </xf>
    <xf numFmtId="173" fontId="8" fillId="0" borderId="0" xfId="0" applyNumberFormat="1" applyFont="1" applyAlignment="1" applyProtection="1">
      <alignment horizontal="right" vertical="center"/>
      <protection locked="0"/>
    </xf>
    <xf numFmtId="0" fontId="11" fillId="0" borderId="0" xfId="0" applyFont="1" applyAlignment="1">
      <alignment vertical="center"/>
    </xf>
    <xf numFmtId="0" fontId="4" fillId="0" borderId="1" xfId="0" applyFont="1" applyBorder="1" applyAlignment="1">
      <alignment horizontal="left" vertical="center"/>
    </xf>
    <xf numFmtId="0" fontId="5" fillId="0" borderId="1" xfId="0" applyFont="1" applyBorder="1" applyAlignment="1">
      <alignment vertical="center"/>
    </xf>
    <xf numFmtId="0" fontId="6" fillId="0" borderId="1" xfId="0" applyFont="1" applyBorder="1" applyAlignment="1">
      <alignment vertical="center"/>
    </xf>
    <xf numFmtId="0" fontId="20" fillId="0" borderId="1" xfId="0" applyFont="1" applyBorder="1" applyAlignment="1">
      <alignment vertical="center"/>
    </xf>
    <xf numFmtId="0" fontId="16" fillId="0" borderId="10" xfId="0" applyFont="1" applyBorder="1" applyAlignment="1" applyProtection="1">
      <alignment horizontal="center" vertical="center" wrapText="1"/>
      <protection locked="0"/>
    </xf>
    <xf numFmtId="0" fontId="16" fillId="0" borderId="5" xfId="0" applyFont="1" applyBorder="1" applyAlignment="1">
      <alignment vertical="center"/>
    </xf>
    <xf numFmtId="0" fontId="17" fillId="0" borderId="1" xfId="0" applyFont="1" applyBorder="1" applyAlignment="1">
      <alignment vertical="center"/>
    </xf>
    <xf numFmtId="0" fontId="24" fillId="0" borderId="0" xfId="0" applyFont="1" applyAlignment="1">
      <alignment horizontal="center" vertical="center"/>
    </xf>
    <xf numFmtId="0" fontId="24" fillId="0" borderId="0" xfId="0" applyFont="1" applyAlignment="1">
      <alignment horizontal="left" vertical="center"/>
    </xf>
    <xf numFmtId="0" fontId="24" fillId="0" borderId="1" xfId="0" applyFont="1" applyBorder="1" applyAlignment="1">
      <alignment horizontal="center" vertical="center"/>
    </xf>
    <xf numFmtId="0" fontId="24" fillId="0" borderId="0" xfId="0" applyFont="1" applyAlignment="1">
      <alignment horizontal="right" vertical="center"/>
    </xf>
    <xf numFmtId="0" fontId="27" fillId="0" borderId="0" xfId="0" applyFont="1" applyAlignment="1">
      <alignment horizontal="left" vertical="center"/>
    </xf>
    <xf numFmtId="0" fontId="27" fillId="0" borderId="1" xfId="0" applyFont="1" applyBorder="1" applyAlignment="1">
      <alignment horizontal="left" vertical="center"/>
    </xf>
    <xf numFmtId="0" fontId="24" fillId="2" borderId="0" xfId="0" applyFont="1" applyFill="1" applyAlignment="1" applyProtection="1">
      <alignment horizontal="left" vertical="center"/>
      <protection locked="0"/>
    </xf>
    <xf numFmtId="14" fontId="24" fillId="2" borderId="0" xfId="0" applyNumberFormat="1" applyFont="1" applyFill="1" applyAlignment="1" applyProtection="1">
      <alignment horizontal="left" vertical="center"/>
      <protection locked="0"/>
    </xf>
    <xf numFmtId="0" fontId="26" fillId="0" borderId="0" xfId="0" applyFont="1" applyAlignment="1">
      <alignment horizontal="left" vertical="center"/>
    </xf>
    <xf numFmtId="0" fontId="25" fillId="0" borderId="0" xfId="0" applyFont="1" applyAlignment="1">
      <alignment horizontal="center" vertical="center"/>
    </xf>
    <xf numFmtId="0" fontId="26" fillId="2" borderId="0" xfId="0" applyFont="1" applyFill="1" applyAlignment="1" applyProtection="1">
      <alignment horizontal="left" vertical="center"/>
      <protection locked="0"/>
    </xf>
    <xf numFmtId="179" fontId="24" fillId="2" borderId="0" xfId="0" applyNumberFormat="1" applyFont="1" applyFill="1" applyAlignment="1" applyProtection="1">
      <alignment horizontal="left" vertical="center"/>
      <protection locked="0"/>
    </xf>
    <xf numFmtId="49" fontId="24" fillId="2" borderId="0" xfId="0" applyNumberFormat="1" applyFont="1" applyFill="1" applyAlignment="1" applyProtection="1">
      <alignment horizontal="left" vertical="center"/>
      <protection locked="0"/>
    </xf>
    <xf numFmtId="0" fontId="26" fillId="0" borderId="0" xfId="0" applyFont="1" applyAlignment="1">
      <alignment vertical="center"/>
    </xf>
    <xf numFmtId="0" fontId="30" fillId="0" borderId="0" xfId="0" applyFont="1" applyAlignment="1">
      <alignment horizontal="right" vertical="center"/>
    </xf>
    <xf numFmtId="0" fontId="22" fillId="0" borderId="0" xfId="6" applyFont="1" applyAlignment="1">
      <alignment horizontal="center" vertical="center"/>
    </xf>
    <xf numFmtId="0" fontId="28" fillId="0" borderId="0" xfId="6" applyFont="1" applyAlignment="1">
      <alignment vertical="center"/>
    </xf>
    <xf numFmtId="0" fontId="28" fillId="0" borderId="0" xfId="6" applyFont="1" applyAlignment="1">
      <alignment horizontal="center" vertical="center"/>
    </xf>
    <xf numFmtId="0" fontId="22" fillId="0" borderId="0" xfId="6" applyFont="1" applyAlignment="1">
      <alignment vertical="center"/>
    </xf>
    <xf numFmtId="0" fontId="30" fillId="0" borderId="0" xfId="0" applyFont="1" applyAlignment="1">
      <alignment horizontal="center" vertical="center"/>
    </xf>
    <xf numFmtId="0" fontId="21" fillId="0" borderId="0" xfId="6" applyAlignment="1" applyProtection="1">
      <alignment vertical="center"/>
      <protection locked="0"/>
    </xf>
    <xf numFmtId="0" fontId="31" fillId="0" borderId="0" xfId="0" applyFont="1" applyAlignment="1">
      <alignment vertical="center"/>
    </xf>
    <xf numFmtId="0" fontId="24" fillId="0" borderId="1" xfId="0" applyFont="1" applyBorder="1" applyAlignment="1">
      <alignment horizontal="left" vertical="center"/>
    </xf>
    <xf numFmtId="0" fontId="31" fillId="0" borderId="0" xfId="0" applyFont="1" applyAlignment="1">
      <alignment horizontal="left" vertical="top"/>
    </xf>
    <xf numFmtId="0" fontId="32" fillId="0" borderId="0" xfId="0" applyFont="1" applyAlignment="1">
      <alignment horizontal="left" vertical="center"/>
    </xf>
    <xf numFmtId="0" fontId="32" fillId="0" borderId="1" xfId="0" applyFont="1" applyBorder="1" applyAlignment="1">
      <alignment vertical="center"/>
    </xf>
    <xf numFmtId="0" fontId="25" fillId="0" borderId="0" xfId="0" applyFont="1" applyAlignment="1">
      <alignment vertical="center"/>
    </xf>
    <xf numFmtId="0" fontId="9" fillId="0" borderId="8"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9" fillId="0" borderId="12" xfId="0" applyFont="1" applyBorder="1" applyAlignment="1" applyProtection="1">
      <alignment horizontal="left" vertical="center"/>
      <protection locked="0"/>
    </xf>
    <xf numFmtId="0" fontId="9" fillId="0" borderId="13" xfId="0" applyFont="1" applyBorder="1" applyAlignment="1" applyProtection="1">
      <alignment horizontal="left" vertical="center"/>
      <protection locked="0"/>
    </xf>
    <xf numFmtId="0" fontId="24" fillId="0" borderId="0" xfId="0" applyFont="1" applyAlignment="1">
      <alignment vertical="center"/>
    </xf>
    <xf numFmtId="0" fontId="21" fillId="0" borderId="0" xfId="6" applyAlignment="1">
      <alignment vertical="center"/>
    </xf>
    <xf numFmtId="0" fontId="30" fillId="0" borderId="0" xfId="0" applyFont="1" applyAlignment="1">
      <alignment vertical="center" wrapText="1"/>
    </xf>
    <xf numFmtId="0" fontId="34" fillId="0" borderId="0" xfId="0" applyFont="1" applyAlignment="1">
      <alignment horizontal="left" vertical="center"/>
    </xf>
    <xf numFmtId="0" fontId="31" fillId="0" borderId="0" xfId="0" applyFont="1" applyAlignment="1">
      <alignment vertical="center" wrapText="1"/>
    </xf>
    <xf numFmtId="171" fontId="27" fillId="2" borderId="0" xfId="0" applyNumberFormat="1" applyFont="1" applyFill="1" applyAlignment="1" applyProtection="1">
      <alignment horizontal="left" vertical="center"/>
      <protection locked="0"/>
    </xf>
    <xf numFmtId="0" fontId="35" fillId="0" borderId="0" xfId="0" applyFont="1" applyAlignment="1">
      <alignment vertical="center"/>
    </xf>
    <xf numFmtId="0" fontId="33" fillId="0" borderId="0" xfId="0" applyFont="1" applyAlignment="1">
      <alignment vertical="center" wrapText="1"/>
    </xf>
    <xf numFmtId="0" fontId="36" fillId="0" borderId="0" xfId="0" applyFont="1" applyAlignment="1">
      <alignment vertical="center"/>
    </xf>
    <xf numFmtId="0" fontId="30" fillId="0" borderId="0" xfId="0" applyFont="1" applyAlignment="1">
      <alignment vertical="center"/>
    </xf>
    <xf numFmtId="0" fontId="24" fillId="2" borderId="0" xfId="0" applyFont="1" applyFill="1" applyAlignment="1" applyProtection="1">
      <alignment vertical="center"/>
      <protection locked="0"/>
    </xf>
    <xf numFmtId="0" fontId="25" fillId="0" borderId="0" xfId="6" applyFont="1" applyAlignment="1">
      <alignment horizontal="left" vertical="center"/>
    </xf>
    <xf numFmtId="0" fontId="24" fillId="0" borderId="0" xfId="6" applyFont="1" applyAlignment="1">
      <alignment horizontal="left" vertical="center"/>
    </xf>
    <xf numFmtId="180" fontId="24" fillId="0" borderId="0" xfId="0" applyNumberFormat="1" applyFont="1" applyAlignment="1">
      <alignment horizontal="left" vertical="center"/>
    </xf>
    <xf numFmtId="10" fontId="24" fillId="2" borderId="0" xfId="0" applyNumberFormat="1" applyFont="1" applyFill="1" applyAlignment="1">
      <alignment horizontal="left" vertical="center"/>
    </xf>
    <xf numFmtId="0" fontId="30" fillId="0" borderId="0" xfId="0" applyFont="1" applyAlignment="1">
      <alignment horizontal="left" vertical="center"/>
    </xf>
    <xf numFmtId="0" fontId="38" fillId="0" borderId="0" xfId="0" applyFont="1" applyAlignment="1">
      <alignment horizontal="left" vertical="center"/>
    </xf>
    <xf numFmtId="0" fontId="27" fillId="0" borderId="0" xfId="0" applyFont="1" applyAlignment="1">
      <alignment vertical="center"/>
    </xf>
    <xf numFmtId="0" fontId="24" fillId="2" borderId="0" xfId="0" applyFont="1" applyFill="1" applyAlignment="1">
      <alignment horizontal="left" vertical="center"/>
    </xf>
    <xf numFmtId="0" fontId="36" fillId="0" borderId="1" xfId="0" applyFont="1" applyBorder="1" applyAlignment="1">
      <alignment horizontal="left" vertical="center"/>
    </xf>
    <xf numFmtId="0" fontId="39" fillId="0" borderId="1" xfId="0" applyFont="1" applyBorder="1" applyAlignment="1">
      <alignment vertical="center"/>
    </xf>
    <xf numFmtId="0" fontId="40" fillId="0" borderId="1" xfId="0" applyFont="1" applyBorder="1" applyAlignment="1">
      <alignment vertical="center"/>
    </xf>
    <xf numFmtId="0" fontId="36" fillId="0" borderId="1" xfId="0" applyFont="1" applyBorder="1" applyAlignment="1">
      <alignment vertical="center"/>
    </xf>
    <xf numFmtId="0" fontId="24" fillId="0" borderId="1" xfId="0" applyFont="1" applyBorder="1" applyAlignment="1">
      <alignment vertical="center"/>
    </xf>
    <xf numFmtId="0" fontId="24" fillId="0" borderId="1" xfId="0" applyFont="1" applyBorder="1" applyAlignment="1">
      <alignment horizontal="right" vertical="center"/>
    </xf>
    <xf numFmtId="0" fontId="41" fillId="0" borderId="0" xfId="0" applyFont="1" applyAlignment="1">
      <alignment horizontal="left" vertical="center"/>
    </xf>
    <xf numFmtId="49" fontId="41" fillId="0" borderId="0" xfId="0" applyNumberFormat="1" applyFont="1" applyAlignment="1">
      <alignment vertical="center"/>
    </xf>
    <xf numFmtId="0" fontId="40" fillId="0" borderId="0" xfId="0" applyFont="1" applyAlignment="1">
      <alignment horizontal="left" vertical="center"/>
    </xf>
    <xf numFmtId="0" fontId="24" fillId="0" borderId="0" xfId="0" applyFont="1" applyAlignment="1" applyProtection="1">
      <alignment vertical="center"/>
      <protection locked="0"/>
    </xf>
    <xf numFmtId="0" fontId="42" fillId="0" borderId="0" xfId="0" applyFont="1" applyAlignment="1">
      <alignment horizontal="left" vertical="center"/>
    </xf>
    <xf numFmtId="0" fontId="24" fillId="0" borderId="0" xfId="1" applyFont="1" applyAlignment="1">
      <alignment vertical="center"/>
    </xf>
    <xf numFmtId="0" fontId="42" fillId="0" borderId="0" xfId="0" applyFont="1" applyAlignment="1" applyProtection="1">
      <alignment vertical="center"/>
      <protection locked="0"/>
    </xf>
    <xf numFmtId="0" fontId="42" fillId="0" borderId="0" xfId="0" applyFont="1" applyAlignment="1">
      <alignment vertical="center"/>
    </xf>
    <xf numFmtId="49" fontId="42" fillId="0" borderId="0" xfId="0" applyNumberFormat="1" applyFont="1" applyAlignment="1" applyProtection="1">
      <alignment horizontal="left" vertical="center"/>
      <protection locked="0"/>
    </xf>
    <xf numFmtId="0" fontId="44" fillId="0" borderId="0" xfId="0" applyFont="1" applyAlignment="1">
      <alignment vertical="center"/>
    </xf>
    <xf numFmtId="49" fontId="40" fillId="0" borderId="0" xfId="0" applyNumberFormat="1" applyFont="1" applyAlignment="1">
      <alignment vertical="center"/>
    </xf>
    <xf numFmtId="49" fontId="40" fillId="0" borderId="0" xfId="0" applyNumberFormat="1" applyFont="1" applyAlignment="1">
      <alignment horizontal="right" vertical="center"/>
    </xf>
    <xf numFmtId="165" fontId="42" fillId="0" borderId="0" xfId="0" applyNumberFormat="1" applyFont="1" applyAlignment="1" applyProtection="1">
      <alignment horizontal="left" vertical="center"/>
      <protection locked="0"/>
    </xf>
    <xf numFmtId="166" fontId="42" fillId="0" borderId="0" xfId="0" applyNumberFormat="1" applyFont="1" applyAlignment="1" applyProtection="1">
      <alignment horizontal="left" vertical="center"/>
      <protection locked="0"/>
    </xf>
    <xf numFmtId="167" fontId="42" fillId="0" borderId="2" xfId="0" applyNumberFormat="1" applyFont="1" applyBorder="1" applyAlignment="1">
      <alignment horizontal="right" vertical="center"/>
    </xf>
    <xf numFmtId="167" fontId="42" fillId="0" borderId="0" xfId="0" applyNumberFormat="1" applyFont="1" applyAlignment="1">
      <alignment horizontal="right" vertical="center"/>
    </xf>
    <xf numFmtId="0" fontId="42" fillId="0" borderId="2" xfId="0" applyFont="1" applyBorder="1" applyAlignment="1">
      <alignment horizontal="center" vertical="center"/>
    </xf>
    <xf numFmtId="0" fontId="42" fillId="0" borderId="2" xfId="0" applyFont="1" applyBorder="1" applyAlignment="1" applyProtection="1">
      <alignment horizontal="center" vertical="center"/>
      <protection locked="0"/>
    </xf>
    <xf numFmtId="168" fontId="42" fillId="0" borderId="2" xfId="0" applyNumberFormat="1" applyFont="1" applyBorder="1" applyAlignment="1">
      <alignment horizontal="right" vertical="center"/>
    </xf>
    <xf numFmtId="168" fontId="42" fillId="0" borderId="0" xfId="0" applyNumberFormat="1" applyFont="1" applyAlignment="1">
      <alignment horizontal="right" vertical="center"/>
    </xf>
    <xf numFmtId="168" fontId="40" fillId="0" borderId="2" xfId="0" applyNumberFormat="1" applyFont="1" applyBorder="1" applyAlignment="1">
      <alignment horizontal="right" vertical="center"/>
    </xf>
    <xf numFmtId="169" fontId="46" fillId="0" borderId="0" xfId="0" applyNumberFormat="1" applyFont="1" applyAlignment="1">
      <alignment horizontal="left" vertical="center"/>
    </xf>
    <xf numFmtId="0" fontId="45" fillId="0" borderId="0" xfId="0" applyFont="1" applyAlignment="1">
      <alignment horizontal="right" vertical="center"/>
    </xf>
    <xf numFmtId="0" fontId="46" fillId="0" borderId="0" xfId="0" applyFont="1" applyAlignment="1">
      <alignment horizontal="right" vertical="center"/>
    </xf>
    <xf numFmtId="169" fontId="46" fillId="0" borderId="0" xfId="0" applyNumberFormat="1" applyFont="1" applyAlignment="1">
      <alignment horizontal="right" vertical="center"/>
    </xf>
    <xf numFmtId="0" fontId="21" fillId="0" borderId="0" xfId="0" applyFont="1" applyAlignment="1" applyProtection="1">
      <alignment horizontal="center" vertical="center"/>
      <protection locked="0"/>
    </xf>
    <xf numFmtId="0" fontId="45" fillId="0" borderId="0" xfId="0" applyFont="1" applyAlignment="1">
      <alignment vertical="center"/>
    </xf>
    <xf numFmtId="0" fontId="46" fillId="0" borderId="0" xfId="0" applyFont="1" applyAlignment="1">
      <alignment vertical="center"/>
    </xf>
    <xf numFmtId="0" fontId="47" fillId="0" borderId="5" xfId="0" applyFont="1" applyBorder="1" applyAlignment="1">
      <alignment vertical="center"/>
    </xf>
    <xf numFmtId="0" fontId="47" fillId="0" borderId="6" xfId="0" applyFont="1" applyBorder="1" applyAlignment="1">
      <alignment horizontal="center" vertical="center" wrapText="1"/>
    </xf>
    <xf numFmtId="0" fontId="47" fillId="0" borderId="6" xfId="0" applyFont="1" applyBorder="1" applyAlignment="1" applyProtection="1">
      <alignment horizontal="center" vertical="center" wrapText="1"/>
      <protection locked="0"/>
    </xf>
    <xf numFmtId="0" fontId="29" fillId="0" borderId="5" xfId="0" applyFont="1" applyBorder="1" applyAlignment="1" applyProtection="1">
      <alignment horizontal="center" vertical="center"/>
      <protection locked="0"/>
    </xf>
    <xf numFmtId="0" fontId="47" fillId="0" borderId="7" xfId="0" applyFont="1" applyBorder="1" applyAlignment="1" applyProtection="1">
      <alignment horizontal="center" vertical="center" wrapText="1"/>
      <protection locked="0"/>
    </xf>
    <xf numFmtId="0" fontId="21" fillId="0" borderId="1" xfId="0" applyFont="1" applyBorder="1" applyAlignment="1">
      <alignment vertical="center"/>
    </xf>
    <xf numFmtId="0" fontId="21" fillId="0" borderId="9" xfId="0" applyFont="1" applyBorder="1" applyAlignment="1">
      <alignment horizontal="center" vertical="center" wrapText="1"/>
    </xf>
    <xf numFmtId="0" fontId="47" fillId="0" borderId="10" xfId="0" applyFont="1" applyBorder="1" applyAlignment="1" applyProtection="1">
      <alignment horizontal="center" vertical="center" wrapText="1"/>
      <protection locked="0"/>
    </xf>
    <xf numFmtId="0" fontId="21" fillId="0" borderId="8" xfId="0" applyFont="1" applyBorder="1" applyAlignment="1" applyProtection="1">
      <alignment horizontal="left" vertical="center"/>
      <protection locked="0"/>
    </xf>
    <xf numFmtId="0" fontId="21" fillId="0" borderId="1" xfId="0" applyFont="1" applyBorder="1" applyAlignment="1" applyProtection="1">
      <alignment horizontal="left" vertical="center"/>
      <protection locked="0"/>
    </xf>
    <xf numFmtId="0" fontId="21" fillId="0" borderId="1" xfId="0" applyFont="1" applyBorder="1" applyAlignment="1" applyProtection="1">
      <alignment horizontal="center" vertical="center"/>
      <protection locked="0"/>
    </xf>
    <xf numFmtId="0" fontId="21" fillId="0" borderId="12" xfId="0" applyFont="1" applyBorder="1" applyAlignment="1" applyProtection="1">
      <alignment horizontal="left" vertical="center"/>
      <protection locked="0"/>
    </xf>
    <xf numFmtId="0" fontId="42" fillId="0" borderId="10" xfId="0" applyFont="1" applyBorder="1" applyAlignment="1" applyProtection="1">
      <alignment horizontal="center" vertical="center"/>
      <protection locked="0"/>
    </xf>
    <xf numFmtId="171" fontId="42" fillId="0" borderId="2" xfId="0" applyNumberFormat="1" applyFont="1" applyBorder="1" applyAlignment="1" applyProtection="1">
      <alignment horizontal="right" vertical="center"/>
      <protection locked="0"/>
    </xf>
    <xf numFmtId="172" fontId="42" fillId="0" borderId="10" xfId="0" applyNumberFormat="1" applyFont="1" applyBorder="1" applyAlignment="1" applyProtection="1">
      <alignment horizontal="right" vertical="center"/>
      <protection locked="0"/>
    </xf>
    <xf numFmtId="173" fontId="42" fillId="0" borderId="0" xfId="0" applyNumberFormat="1" applyFont="1" applyAlignment="1" applyProtection="1">
      <alignment horizontal="right" vertical="center"/>
      <protection locked="0"/>
    </xf>
    <xf numFmtId="0" fontId="48" fillId="0" borderId="0" xfId="0" applyFont="1" applyAlignment="1">
      <alignment vertical="center"/>
    </xf>
    <xf numFmtId="0" fontId="49" fillId="0" borderId="1" xfId="0" applyFont="1" applyBorder="1" applyAlignment="1">
      <alignment horizontal="left" vertical="center"/>
    </xf>
    <xf numFmtId="181" fontId="42" fillId="0" borderId="1" xfId="3" applyNumberFormat="1" applyFont="1" applyBorder="1" applyAlignment="1">
      <alignment horizontal="left" vertical="center"/>
    </xf>
    <xf numFmtId="0" fontId="48" fillId="0" borderId="1" xfId="0" applyFont="1" applyBorder="1" applyAlignment="1">
      <alignment vertical="center"/>
    </xf>
    <xf numFmtId="49" fontId="40" fillId="0" borderId="1" xfId="0" applyNumberFormat="1" applyFont="1" applyBorder="1" applyAlignment="1">
      <alignment vertical="center"/>
    </xf>
    <xf numFmtId="49" fontId="46" fillId="0" borderId="1" xfId="0" applyNumberFormat="1" applyFont="1" applyBorder="1" applyAlignment="1">
      <alignment vertical="center"/>
    </xf>
    <xf numFmtId="49" fontId="40" fillId="0" borderId="1" xfId="0" applyNumberFormat="1" applyFont="1" applyBorder="1" applyAlignment="1">
      <alignment horizontal="right" vertical="center"/>
    </xf>
    <xf numFmtId="0" fontId="48" fillId="0" borderId="1" xfId="0" applyFont="1" applyBorder="1" applyAlignment="1">
      <alignment horizontal="right" vertical="center"/>
    </xf>
    <xf numFmtId="0" fontId="49" fillId="0" borderId="0" xfId="0" applyFont="1" applyAlignment="1">
      <alignment horizontal="left" vertical="center"/>
    </xf>
    <xf numFmtId="181" fontId="42" fillId="0" borderId="0" xfId="3" applyNumberFormat="1" applyFont="1" applyAlignment="1">
      <alignment horizontal="left" vertical="center"/>
    </xf>
    <xf numFmtId="49" fontId="46" fillId="0" borderId="0" xfId="0" applyNumberFormat="1" applyFont="1" applyAlignment="1">
      <alignment vertical="center"/>
    </xf>
    <xf numFmtId="0" fontId="48" fillId="0" borderId="0" xfId="0" applyFont="1" applyAlignment="1">
      <alignment horizontal="right" vertical="center"/>
    </xf>
    <xf numFmtId="0" fontId="47" fillId="0" borderId="2" xfId="0" applyFont="1" applyBorder="1" applyAlignment="1">
      <alignment horizontal="center" vertical="center"/>
    </xf>
    <xf numFmtId="0" fontId="21" fillId="0" borderId="2" xfId="0" applyFont="1" applyBorder="1" applyAlignment="1">
      <alignment horizontal="center" vertical="center"/>
    </xf>
    <xf numFmtId="0" fontId="51" fillId="0" borderId="0" xfId="0" applyFont="1" applyAlignment="1">
      <alignment horizontal="right" vertical="center"/>
    </xf>
    <xf numFmtId="169" fontId="51" fillId="0" borderId="0" xfId="0" applyNumberFormat="1" applyFont="1" applyAlignment="1">
      <alignment horizontal="right" vertical="center"/>
    </xf>
    <xf numFmtId="170" fontId="52" fillId="0" borderId="0" xfId="0" applyNumberFormat="1" applyFont="1" applyAlignment="1">
      <alignment horizontal="right" vertical="center"/>
    </xf>
    <xf numFmtId="0" fontId="21" fillId="0" borderId="4" xfId="0" applyFont="1" applyBorder="1" applyAlignment="1">
      <alignment vertical="center"/>
    </xf>
    <xf numFmtId="0" fontId="21" fillId="0" borderId="8" xfId="0" applyFont="1" applyBorder="1" applyAlignment="1">
      <alignment vertical="center"/>
    </xf>
    <xf numFmtId="0" fontId="53" fillId="0" borderId="1" xfId="0" applyFont="1" applyBorder="1" applyAlignment="1" applyProtection="1">
      <alignment horizontal="center" vertical="center" wrapText="1"/>
      <protection locked="0"/>
    </xf>
    <xf numFmtId="0" fontId="53" fillId="0" borderId="8" xfId="0" applyFont="1" applyBorder="1" applyAlignment="1" applyProtection="1">
      <alignment horizontal="center" vertical="center" wrapText="1"/>
      <protection locked="0"/>
    </xf>
    <xf numFmtId="0" fontId="53" fillId="0" borderId="10" xfId="0" applyFont="1" applyBorder="1" applyAlignment="1" applyProtection="1">
      <alignment horizontal="center" vertical="center"/>
      <protection locked="0"/>
    </xf>
    <xf numFmtId="0" fontId="53" fillId="0" borderId="10" xfId="0" applyFont="1" applyBorder="1" applyAlignment="1" applyProtection="1">
      <alignment horizontal="center" vertical="center" wrapText="1"/>
      <protection locked="0"/>
    </xf>
    <xf numFmtId="0" fontId="53" fillId="0" borderId="11" xfId="0" applyFont="1" applyBorder="1" applyAlignment="1" applyProtection="1">
      <alignment horizontal="center" vertical="center" wrapText="1"/>
      <protection locked="0"/>
    </xf>
    <xf numFmtId="0" fontId="34" fillId="0" borderId="0" xfId="0" applyFont="1" applyAlignment="1">
      <alignment vertical="center"/>
    </xf>
    <xf numFmtId="49" fontId="42" fillId="0" borderId="0" xfId="0" applyNumberFormat="1" applyFont="1" applyAlignment="1">
      <alignment vertical="center"/>
    </xf>
    <xf numFmtId="0" fontId="42" fillId="0" borderId="0" xfId="1" applyFont="1" applyAlignment="1">
      <alignment vertical="center"/>
    </xf>
    <xf numFmtId="0" fontId="43" fillId="0" borderId="0" xfId="1" applyFont="1" applyAlignment="1">
      <alignment horizontal="left" vertical="center"/>
    </xf>
    <xf numFmtId="165" fontId="42" fillId="0" borderId="0" xfId="0" applyNumberFormat="1" applyFont="1" applyAlignment="1">
      <alignment horizontal="left" vertical="center"/>
    </xf>
    <xf numFmtId="166" fontId="42" fillId="0" borderId="0" xfId="0" applyNumberFormat="1" applyFont="1" applyAlignment="1">
      <alignment horizontal="left" vertical="center"/>
    </xf>
    <xf numFmtId="168" fontId="40" fillId="0" borderId="3" xfId="0" applyNumberFormat="1" applyFont="1" applyBorder="1" applyAlignment="1">
      <alignment horizontal="center" vertical="center"/>
    </xf>
    <xf numFmtId="174" fontId="46" fillId="0" borderId="0" xfId="0" applyNumberFormat="1" applyFont="1" applyAlignment="1">
      <alignment horizontal="left" vertical="center"/>
    </xf>
    <xf numFmtId="0" fontId="21" fillId="0" borderId="13" xfId="0" applyFont="1" applyBorder="1" applyAlignment="1" applyProtection="1">
      <alignment horizontal="left" vertical="center"/>
      <protection locked="0"/>
    </xf>
    <xf numFmtId="0" fontId="24" fillId="0" borderId="0" xfId="0" applyFont="1" applyAlignment="1" applyProtection="1">
      <alignment horizontal="left" vertical="center"/>
      <protection locked="0"/>
    </xf>
    <xf numFmtId="49" fontId="41" fillId="0" borderId="0" xfId="0" applyNumberFormat="1" applyFont="1" applyAlignment="1" applyProtection="1">
      <alignment horizontal="left" vertical="center"/>
      <protection locked="0"/>
    </xf>
    <xf numFmtId="0" fontId="42" fillId="0" borderId="0" xfId="1" applyFont="1" applyAlignment="1">
      <alignment horizontal="left" vertical="center"/>
    </xf>
    <xf numFmtId="0" fontId="53" fillId="0" borderId="1" xfId="0" applyFont="1" applyBorder="1" applyAlignment="1" applyProtection="1">
      <alignment horizontal="center" vertical="center"/>
      <protection locked="0"/>
    </xf>
    <xf numFmtId="178" fontId="44" fillId="0" borderId="0" xfId="0" applyNumberFormat="1" applyFont="1" applyAlignment="1" applyProtection="1">
      <alignment horizontal="left" vertical="center"/>
      <protection locked="0"/>
    </xf>
    <xf numFmtId="0" fontId="55" fillId="0" borderId="0" xfId="0" applyFont="1" applyAlignment="1">
      <alignment vertical="center"/>
    </xf>
    <xf numFmtId="0" fontId="26" fillId="0" borderId="0" xfId="6" applyFont="1" applyAlignment="1">
      <alignment horizontal="left" vertical="center"/>
    </xf>
    <xf numFmtId="0" fontId="56" fillId="0" borderId="0" xfId="0" applyFont="1" applyAlignment="1">
      <alignment horizontal="right" vertical="center"/>
    </xf>
    <xf numFmtId="0" fontId="56" fillId="0" borderId="0" xfId="0" applyFont="1" applyAlignment="1">
      <alignment horizontal="left" vertical="center"/>
    </xf>
    <xf numFmtId="0" fontId="49" fillId="0" borderId="0" xfId="0" applyFont="1" applyAlignment="1">
      <alignment horizontal="right" vertical="center"/>
    </xf>
    <xf numFmtId="0" fontId="42" fillId="0" borderId="0" xfId="0" applyFont="1" applyAlignment="1">
      <alignment horizontal="center" vertical="center"/>
    </xf>
    <xf numFmtId="0" fontId="49" fillId="0" borderId="0" xfId="0" applyFont="1" applyAlignment="1">
      <alignment vertical="center"/>
    </xf>
    <xf numFmtId="0" fontId="49" fillId="0" borderId="1" xfId="0" applyFont="1" applyBorder="1" applyAlignment="1">
      <alignment vertical="center"/>
    </xf>
    <xf numFmtId="0" fontId="42" fillId="0" borderId="1" xfId="0" applyFont="1" applyBorder="1" applyAlignment="1">
      <alignment horizontal="left" vertical="center"/>
    </xf>
    <xf numFmtId="0" fontId="42" fillId="0" borderId="1" xfId="0" applyFont="1" applyBorder="1" applyAlignment="1">
      <alignment horizontal="center" vertical="center"/>
    </xf>
    <xf numFmtId="0" fontId="41" fillId="0" borderId="0" xfId="0" applyFont="1" applyAlignment="1">
      <alignment vertical="center"/>
    </xf>
    <xf numFmtId="0" fontId="57" fillId="0" borderId="0" xfId="1" applyFont="1" applyAlignment="1">
      <alignment vertical="center"/>
    </xf>
    <xf numFmtId="0" fontId="56" fillId="0" borderId="0" xfId="1" applyFont="1" applyAlignment="1">
      <alignment vertical="center"/>
    </xf>
    <xf numFmtId="0" fontId="56" fillId="0" borderId="0" xfId="1" applyFont="1" applyAlignment="1">
      <alignment horizontal="left" vertical="center"/>
    </xf>
    <xf numFmtId="49" fontId="25" fillId="2" borderId="0" xfId="6" applyNumberFormat="1" applyFont="1" applyFill="1" applyAlignment="1" applyProtection="1">
      <alignment horizontal="left" vertical="center"/>
      <protection locked="0"/>
    </xf>
    <xf numFmtId="0" fontId="58" fillId="0" borderId="0" xfId="0" applyFont="1" applyAlignment="1">
      <alignment vertical="center"/>
    </xf>
    <xf numFmtId="0" fontId="41" fillId="0" borderId="0" xfId="1" applyFont="1" applyAlignment="1">
      <alignment horizontal="left" vertical="center"/>
    </xf>
    <xf numFmtId="0" fontId="56" fillId="0" borderId="0" xfId="0" applyFont="1" applyAlignment="1">
      <alignment horizontal="center" vertical="center"/>
    </xf>
    <xf numFmtId="0" fontId="40" fillId="0" borderId="0" xfId="1" applyFont="1" applyAlignment="1">
      <alignment vertical="center"/>
    </xf>
    <xf numFmtId="0" fontId="42" fillId="0" borderId="0" xfId="3" applyFont="1" applyAlignment="1">
      <alignment horizontal="left" vertical="center"/>
    </xf>
    <xf numFmtId="183" fontId="24" fillId="2" borderId="0" xfId="6" applyNumberFormat="1" applyFont="1" applyFill="1" applyAlignment="1">
      <alignment horizontal="left" vertical="center"/>
    </xf>
    <xf numFmtId="0" fontId="58" fillId="0" borderId="1" xfId="0" applyFont="1" applyBorder="1" applyAlignment="1">
      <alignment vertical="center"/>
    </xf>
    <xf numFmtId="0" fontId="41" fillId="0" borderId="1" xfId="1" applyFont="1" applyBorder="1" applyAlignment="1">
      <alignment vertical="center"/>
    </xf>
    <xf numFmtId="0" fontId="56" fillId="0" borderId="1" xfId="0" applyFont="1" applyBorder="1" applyAlignment="1">
      <alignment horizontal="left" vertical="center"/>
    </xf>
    <xf numFmtId="0" fontId="55" fillId="0" borderId="1" xfId="0" applyFont="1" applyBorder="1" applyAlignment="1">
      <alignment vertical="center"/>
    </xf>
    <xf numFmtId="0" fontId="56" fillId="0" borderId="1" xfId="0" applyFont="1" applyBorder="1" applyAlignment="1">
      <alignment horizontal="center" vertical="center"/>
    </xf>
    <xf numFmtId="0" fontId="39" fillId="0" borderId="0" xfId="0" applyFont="1" applyAlignment="1">
      <alignment vertical="center"/>
    </xf>
    <xf numFmtId="0" fontId="40" fillId="0" borderId="0" xfId="0" applyFont="1" applyAlignment="1">
      <alignment vertical="center"/>
    </xf>
    <xf numFmtId="0" fontId="40" fillId="0" borderId="0" xfId="0" applyFont="1" applyAlignment="1">
      <alignment horizontal="right" vertical="center"/>
    </xf>
    <xf numFmtId="0" fontId="41" fillId="0" borderId="0" xfId="1" applyFont="1" applyAlignment="1">
      <alignment vertical="center"/>
    </xf>
    <xf numFmtId="0" fontId="40" fillId="0" borderId="0" xfId="1" applyFont="1" applyAlignment="1">
      <alignment horizontal="left" vertical="center"/>
    </xf>
    <xf numFmtId="175" fontId="42" fillId="0" borderId="0" xfId="1" applyNumberFormat="1" applyFont="1" applyAlignment="1">
      <alignment horizontal="left" vertical="center"/>
    </xf>
    <xf numFmtId="0" fontId="60" fillId="0" borderId="0" xfId="1" applyFont="1" applyAlignment="1">
      <alignment vertical="center"/>
    </xf>
    <xf numFmtId="0" fontId="46" fillId="0" borderId="0" xfId="1" applyFont="1" applyAlignment="1">
      <alignment horizontal="left" vertical="center"/>
    </xf>
    <xf numFmtId="172" fontId="42" fillId="0" borderId="0" xfId="0" applyNumberFormat="1" applyFont="1" applyAlignment="1">
      <alignment horizontal="right" vertical="center"/>
    </xf>
    <xf numFmtId="167" fontId="42" fillId="0" borderId="1" xfId="0" applyNumberFormat="1" applyFont="1" applyBorder="1" applyAlignment="1">
      <alignment horizontal="right" vertical="center"/>
    </xf>
    <xf numFmtId="172" fontId="42" fillId="0" borderId="1" xfId="0" applyNumberFormat="1" applyFont="1" applyBorder="1" applyAlignment="1">
      <alignment horizontal="right" vertical="center"/>
    </xf>
    <xf numFmtId="176" fontId="57" fillId="0" borderId="0" xfId="1" applyNumberFormat="1" applyFont="1" applyAlignment="1">
      <alignment vertical="center"/>
    </xf>
    <xf numFmtId="176" fontId="41" fillId="0" borderId="0" xfId="1" applyNumberFormat="1" applyFont="1" applyAlignment="1">
      <alignment vertical="center"/>
    </xf>
    <xf numFmtId="0" fontId="56" fillId="0" borderId="0" xfId="1" applyFont="1" applyAlignment="1">
      <alignment horizontal="center" vertical="center"/>
    </xf>
    <xf numFmtId="0" fontId="62" fillId="0" borderId="0" xfId="1" applyFont="1" applyAlignment="1">
      <alignment vertical="center"/>
    </xf>
    <xf numFmtId="0" fontId="62" fillId="0" borderId="0" xfId="1" applyFont="1" applyAlignment="1">
      <alignment horizontal="left" vertical="center"/>
    </xf>
    <xf numFmtId="177" fontId="50" fillId="0" borderId="0" xfId="0" applyNumberFormat="1" applyFont="1" applyAlignment="1">
      <alignment horizontal="center" vertical="center"/>
    </xf>
    <xf numFmtId="0" fontId="51" fillId="0" borderId="0" xfId="0" applyFont="1" applyAlignment="1" applyProtection="1">
      <alignment vertical="center"/>
      <protection locked="0"/>
    </xf>
    <xf numFmtId="0" fontId="53" fillId="0" borderId="0" xfId="0" applyFont="1" applyAlignment="1" applyProtection="1">
      <alignment vertical="center"/>
      <protection locked="0"/>
    </xf>
    <xf numFmtId="172" fontId="42" fillId="0" borderId="0" xfId="0" applyNumberFormat="1" applyFont="1" applyAlignment="1" applyProtection="1">
      <alignment horizontal="right" vertical="center"/>
      <protection locked="0"/>
    </xf>
    <xf numFmtId="0" fontId="40" fillId="0" borderId="0" xfId="0" applyFont="1" applyAlignment="1" applyProtection="1">
      <alignment horizontal="left" vertical="center"/>
      <protection locked="0"/>
    </xf>
    <xf numFmtId="0" fontId="53" fillId="0" borderId="0" xfId="0" applyFont="1" applyAlignment="1" applyProtection="1">
      <alignment horizontal="left" vertical="center"/>
      <protection locked="0"/>
    </xf>
    <xf numFmtId="0" fontId="42" fillId="0" borderId="0" xfId="0" applyFont="1" applyAlignment="1" applyProtection="1">
      <alignment horizontal="left" vertical="center"/>
      <protection locked="0"/>
    </xf>
    <xf numFmtId="0" fontId="42" fillId="0" borderId="0" xfId="0" applyFont="1" applyAlignment="1" applyProtection="1">
      <alignment horizontal="center" vertical="center"/>
      <protection locked="0"/>
    </xf>
    <xf numFmtId="167" fontId="42" fillId="0" borderId="0" xfId="0" applyNumberFormat="1" applyFont="1" applyAlignment="1" applyProtection="1">
      <alignment horizontal="right" vertical="center"/>
      <protection locked="0"/>
    </xf>
    <xf numFmtId="0" fontId="25" fillId="2" borderId="0" xfId="6" applyFont="1" applyFill="1" applyAlignment="1" applyProtection="1">
      <alignment vertical="center"/>
      <protection locked="0"/>
    </xf>
    <xf numFmtId="0" fontId="24" fillId="2" borderId="0" xfId="6" applyFont="1" applyFill="1" applyAlignment="1" applyProtection="1">
      <alignment vertical="center"/>
      <protection locked="0"/>
    </xf>
    <xf numFmtId="179" fontId="25" fillId="2" borderId="0" xfId="6" applyNumberFormat="1" applyFont="1" applyFill="1" applyAlignment="1" applyProtection="1">
      <alignment vertical="center"/>
      <protection locked="0"/>
    </xf>
    <xf numFmtId="183" fontId="24" fillId="2" borderId="0" xfId="6" applyNumberFormat="1" applyFont="1" applyFill="1" applyAlignment="1" applyProtection="1">
      <alignment horizontal="left" vertical="center"/>
      <protection locked="0"/>
    </xf>
    <xf numFmtId="183" fontId="24" fillId="2" borderId="0" xfId="6" applyNumberFormat="1" applyFont="1" applyFill="1" applyAlignment="1" applyProtection="1">
      <alignment vertical="center"/>
      <protection locked="0"/>
    </xf>
    <xf numFmtId="14" fontId="24" fillId="2" borderId="0" xfId="6" applyNumberFormat="1" applyFont="1" applyFill="1" applyAlignment="1" applyProtection="1">
      <alignment vertical="center"/>
      <protection locked="0"/>
    </xf>
    <xf numFmtId="184" fontId="24" fillId="2" borderId="0" xfId="6" applyNumberFormat="1" applyFont="1" applyFill="1" applyAlignment="1" applyProtection="1">
      <alignment vertical="center"/>
      <protection locked="0"/>
    </xf>
    <xf numFmtId="176" fontId="42" fillId="0" borderId="2" xfId="1" applyNumberFormat="1" applyFont="1" applyBorder="1" applyAlignment="1">
      <alignment horizontal="center" vertical="center"/>
    </xf>
    <xf numFmtId="0" fontId="55" fillId="0" borderId="0" xfId="0" applyFont="1" applyAlignment="1">
      <alignment horizontal="center" vertical="center"/>
    </xf>
    <xf numFmtId="185" fontId="24" fillId="2" borderId="0" xfId="6" applyNumberFormat="1" applyFont="1" applyFill="1" applyAlignment="1" applyProtection="1">
      <alignment horizontal="left" vertical="center"/>
      <protection locked="0"/>
    </xf>
    <xf numFmtId="0" fontId="48" fillId="0" borderId="0" xfId="0" applyFont="1" applyAlignment="1">
      <alignment horizontal="center" vertical="center"/>
    </xf>
    <xf numFmtId="0" fontId="49" fillId="0" borderId="0" xfId="0" applyFont="1" applyAlignment="1">
      <alignment horizontal="center" vertical="center"/>
    </xf>
    <xf numFmtId="0" fontId="48" fillId="0" borderId="2" xfId="0" applyFont="1" applyBorder="1" applyAlignment="1">
      <alignment horizontal="center" vertical="center"/>
    </xf>
    <xf numFmtId="0" fontId="42" fillId="0" borderId="0" xfId="1" applyFont="1" applyAlignment="1">
      <alignment horizontal="center" vertical="center"/>
    </xf>
    <xf numFmtId="0" fontId="58" fillId="0" borderId="0" xfId="0" applyFont="1" applyAlignment="1">
      <alignment horizontal="center" vertical="center"/>
    </xf>
    <xf numFmtId="3" fontId="26" fillId="2" borderId="2" xfId="6" applyNumberFormat="1" applyFont="1" applyFill="1" applyBorder="1" applyAlignment="1" applyProtection="1">
      <alignment horizontal="center" vertical="center"/>
      <protection locked="0"/>
    </xf>
    <xf numFmtId="0" fontId="61" fillId="0" borderId="2" xfId="0" applyFont="1" applyBorder="1" applyAlignment="1">
      <alignment horizontal="center" vertical="center"/>
    </xf>
    <xf numFmtId="176" fontId="61" fillId="0" borderId="2" xfId="1" applyNumberFormat="1" applyFont="1" applyBorder="1" applyAlignment="1">
      <alignment horizontal="center" vertical="center"/>
    </xf>
    <xf numFmtId="178" fontId="63" fillId="0" borderId="0" xfId="1" applyNumberFormat="1" applyFont="1" applyAlignment="1">
      <alignment horizontal="left" vertical="center"/>
    </xf>
    <xf numFmtId="176" fontId="42" fillId="0" borderId="0" xfId="1" applyNumberFormat="1" applyFont="1" applyAlignment="1">
      <alignment horizontal="center" vertical="center"/>
    </xf>
    <xf numFmtId="187" fontId="65" fillId="0" borderId="2" xfId="0" applyNumberFormat="1" applyFont="1" applyBorder="1" applyAlignment="1">
      <alignment horizontal="center" vertical="center"/>
    </xf>
    <xf numFmtId="188" fontId="67" fillId="0" borderId="0" xfId="0" applyNumberFormat="1" applyFont="1" applyAlignment="1">
      <alignment horizontal="center" vertical="center"/>
    </xf>
    <xf numFmtId="0" fontId="62" fillId="0" borderId="0" xfId="0" applyFont="1" applyAlignment="1">
      <alignment horizontal="center" vertical="center"/>
    </xf>
    <xf numFmtId="0" fontId="62" fillId="0" borderId="0" xfId="1" applyFont="1" applyAlignment="1">
      <alignment horizontal="right" vertical="center"/>
    </xf>
    <xf numFmtId="0" fontId="46" fillId="0" borderId="0" xfId="1" applyFont="1" applyAlignment="1">
      <alignment vertical="center"/>
    </xf>
    <xf numFmtId="0" fontId="46" fillId="0" borderId="0" xfId="1" applyFont="1" applyAlignment="1">
      <alignment horizontal="right" vertical="center"/>
    </xf>
    <xf numFmtId="0" fontId="55" fillId="0" borderId="2" xfId="0" applyFont="1" applyBorder="1" applyAlignment="1">
      <alignment horizontal="center" vertical="center"/>
    </xf>
    <xf numFmtId="189" fontId="67" fillId="0" borderId="0" xfId="0" applyNumberFormat="1" applyFont="1" applyAlignment="1">
      <alignment horizontal="left" vertical="center"/>
    </xf>
    <xf numFmtId="0" fontId="66" fillId="0" borderId="0" xfId="1" applyFont="1" applyAlignment="1">
      <alignment horizontal="left" vertical="center"/>
    </xf>
    <xf numFmtId="0" fontId="55" fillId="0" borderId="0" xfId="0" applyFont="1" applyAlignment="1">
      <alignment horizontal="left" vertical="center"/>
    </xf>
    <xf numFmtId="0" fontId="58" fillId="0" borderId="0" xfId="1" applyFont="1" applyAlignment="1">
      <alignment horizontal="left" vertical="center"/>
    </xf>
    <xf numFmtId="0" fontId="55" fillId="0" borderId="0" xfId="1" applyFont="1" applyAlignment="1">
      <alignment vertical="center"/>
    </xf>
    <xf numFmtId="0" fontId="64" fillId="0" borderId="0" xfId="1" applyFont="1" applyAlignment="1">
      <alignment horizontal="left" vertical="center"/>
    </xf>
    <xf numFmtId="188" fontId="66" fillId="0" borderId="0" xfId="0" applyNumberFormat="1" applyFont="1" applyAlignment="1">
      <alignment horizontal="center" vertical="center"/>
    </xf>
    <xf numFmtId="0" fontId="68" fillId="0" borderId="0" xfId="0" applyFont="1" applyAlignment="1">
      <alignment vertical="center"/>
    </xf>
    <xf numFmtId="176" fontId="56" fillId="0" borderId="2" xfId="1" applyNumberFormat="1" applyFont="1" applyBorder="1" applyAlignment="1">
      <alignment horizontal="center" vertical="center"/>
    </xf>
    <xf numFmtId="182" fontId="42" fillId="0" borderId="0" xfId="0" applyNumberFormat="1" applyFont="1" applyAlignment="1">
      <alignment vertical="center"/>
    </xf>
    <xf numFmtId="182" fontId="42" fillId="0" borderId="0" xfId="0" applyNumberFormat="1" applyFont="1" applyAlignment="1">
      <alignment horizontal="center" vertical="center"/>
    </xf>
    <xf numFmtId="3" fontId="42" fillId="0" borderId="0" xfId="0" applyNumberFormat="1" applyFont="1" applyAlignment="1">
      <alignment horizontal="center" vertical="center"/>
    </xf>
    <xf numFmtId="186" fontId="26" fillId="2" borderId="0" xfId="6" applyNumberFormat="1" applyFont="1" applyFill="1" applyAlignment="1">
      <alignment vertical="center"/>
    </xf>
    <xf numFmtId="0" fontId="48" fillId="0" borderId="0" xfId="0" applyFont="1" applyAlignment="1">
      <alignment vertical="top"/>
    </xf>
    <xf numFmtId="0" fontId="49" fillId="0" borderId="0" xfId="0" applyFont="1" applyAlignment="1">
      <alignment vertical="top"/>
    </xf>
    <xf numFmtId="0" fontId="42" fillId="0" borderId="0" xfId="1" applyFont="1" applyAlignment="1">
      <alignment horizontal="right" vertical="center"/>
    </xf>
    <xf numFmtId="169" fontId="69" fillId="0" borderId="0" xfId="0" applyNumberFormat="1" applyFont="1" applyAlignment="1">
      <alignment vertical="center"/>
    </xf>
    <xf numFmtId="0" fontId="34" fillId="0" borderId="0" xfId="1" applyFont="1" applyAlignment="1" applyProtection="1">
      <alignment vertical="center"/>
      <protection locked="0"/>
    </xf>
    <xf numFmtId="0" fontId="70" fillId="0" borderId="10" xfId="0" applyFont="1" applyBorder="1" applyAlignment="1" applyProtection="1">
      <alignment horizontal="center" vertical="center" wrapText="1"/>
      <protection locked="0"/>
    </xf>
    <xf numFmtId="168" fontId="40" fillId="0" borderId="3" xfId="0" applyNumberFormat="1" applyFont="1" applyBorder="1" applyAlignment="1">
      <alignment vertical="center"/>
    </xf>
    <xf numFmtId="178" fontId="42" fillId="0" borderId="2" xfId="0" applyNumberFormat="1" applyFont="1" applyBorder="1" applyAlignment="1" applyProtection="1">
      <alignment horizontal="right" vertical="center"/>
      <protection locked="0"/>
    </xf>
    <xf numFmtId="178" fontId="42" fillId="0" borderId="10" xfId="0" applyNumberFormat="1" applyFont="1" applyBorder="1" applyAlignment="1" applyProtection="1">
      <alignment horizontal="right" vertical="center"/>
      <protection locked="0"/>
    </xf>
    <xf numFmtId="49" fontId="42" fillId="0" borderId="0" xfId="0" applyNumberFormat="1" applyFont="1" applyAlignment="1" applyProtection="1">
      <alignment vertical="center"/>
      <protection locked="0"/>
    </xf>
    <xf numFmtId="0" fontId="71" fillId="0" borderId="1" xfId="0" applyFont="1" applyBorder="1" applyAlignment="1">
      <alignment vertical="center"/>
    </xf>
    <xf numFmtId="0" fontId="24" fillId="0" borderId="0" xfId="0" applyFont="1" applyAlignment="1" applyProtection="1">
      <alignment horizontal="left" vertical="top"/>
      <protection locked="0"/>
    </xf>
    <xf numFmtId="0" fontId="42" fillId="0" borderId="0" xfId="0" applyFont="1" applyAlignment="1" applyProtection="1">
      <alignment horizontal="left" vertical="top"/>
      <protection locked="0"/>
    </xf>
    <xf numFmtId="0" fontId="24" fillId="2" borderId="0" xfId="0" applyFont="1" applyFill="1" applyAlignment="1" applyProtection="1">
      <alignment horizontal="left" vertical="center" wrapText="1"/>
      <protection locked="0"/>
    </xf>
    <xf numFmtId="0" fontId="30" fillId="0" borderId="0" xfId="0" applyFont="1" applyAlignment="1">
      <alignment horizontal="left" vertical="center" wrapText="1"/>
    </xf>
    <xf numFmtId="0" fontId="35" fillId="0" borderId="0" xfId="0" applyFont="1" applyAlignment="1">
      <alignment horizontal="center" vertical="center"/>
    </xf>
    <xf numFmtId="0" fontId="37" fillId="0" borderId="0" xfId="0" applyFont="1" applyAlignment="1">
      <alignment horizontal="center" vertical="center" wrapText="1"/>
    </xf>
    <xf numFmtId="0" fontId="36" fillId="0" borderId="0" xfId="0" applyFont="1" applyAlignment="1">
      <alignment horizontal="center" vertical="center"/>
    </xf>
    <xf numFmtId="0" fontId="30" fillId="0" borderId="0" xfId="0" applyFont="1" applyAlignment="1">
      <alignment horizontal="center" vertical="center"/>
    </xf>
    <xf numFmtId="0" fontId="25" fillId="2" borderId="0" xfId="0" applyFont="1" applyFill="1" applyAlignment="1" applyProtection="1">
      <alignment horizontal="left" vertical="center"/>
      <protection locked="0"/>
    </xf>
    <xf numFmtId="178" fontId="58" fillId="0" borderId="2" xfId="1" applyNumberFormat="1" applyFont="1" applyBorder="1" applyAlignment="1">
      <alignment horizontal="center" vertical="center"/>
    </xf>
    <xf numFmtId="0" fontId="48" fillId="0" borderId="2" xfId="0" applyFont="1" applyBorder="1" applyAlignment="1">
      <alignment horizontal="center" vertical="center"/>
    </xf>
    <xf numFmtId="187" fontId="55" fillId="0" borderId="2" xfId="3" applyNumberFormat="1" applyFont="1" applyBorder="1" applyAlignment="1">
      <alignment horizontal="center" vertical="center"/>
    </xf>
    <xf numFmtId="178" fontId="25" fillId="2" borderId="0" xfId="6" applyNumberFormat="1" applyFont="1" applyFill="1" applyAlignment="1" applyProtection="1">
      <alignment horizontal="center" vertical="center"/>
      <protection locked="0"/>
    </xf>
    <xf numFmtId="178" fontId="58" fillId="0" borderId="15" xfId="1" applyNumberFormat="1" applyFont="1" applyBorder="1" applyAlignment="1">
      <alignment horizontal="center" vertical="center"/>
    </xf>
    <xf numFmtId="178" fontId="58" fillId="0" borderId="16" xfId="1" applyNumberFormat="1" applyFont="1" applyBorder="1" applyAlignment="1">
      <alignment horizontal="center" vertical="center"/>
    </xf>
    <xf numFmtId="179" fontId="24" fillId="2" borderId="0" xfId="6" applyNumberFormat="1" applyFont="1" applyFill="1" applyAlignment="1" applyProtection="1">
      <alignment horizontal="left" vertical="center"/>
      <protection locked="0"/>
    </xf>
    <xf numFmtId="0" fontId="48" fillId="0" borderId="0" xfId="3" applyFont="1" applyAlignment="1">
      <alignment horizontal="left" vertical="center" wrapText="1"/>
    </xf>
    <xf numFmtId="187" fontId="55" fillId="0" borderId="2" xfId="0" applyNumberFormat="1" applyFont="1" applyBorder="1" applyAlignment="1">
      <alignment horizontal="center" vertical="center"/>
    </xf>
    <xf numFmtId="178" fontId="65" fillId="0" borderId="13" xfId="0" applyNumberFormat="1" applyFont="1" applyBorder="1" applyAlignment="1">
      <alignment horizontal="center" vertical="center"/>
    </xf>
    <xf numFmtId="178" fontId="65" fillId="0" borderId="14" xfId="0" applyNumberFormat="1" applyFont="1" applyBorder="1" applyAlignment="1">
      <alignment horizontal="center" vertical="center"/>
    </xf>
    <xf numFmtId="0" fontId="48" fillId="0" borderId="13" xfId="0" applyFont="1" applyBorder="1" applyAlignment="1">
      <alignment horizontal="center" vertical="center"/>
    </xf>
    <xf numFmtId="0" fontId="48" fillId="0" borderId="14" xfId="0" applyFont="1" applyBorder="1" applyAlignment="1">
      <alignment horizontal="center" vertical="center"/>
    </xf>
    <xf numFmtId="178" fontId="64" fillId="0" borderId="2" xfId="0" applyNumberFormat="1" applyFont="1" applyBorder="1" applyAlignment="1">
      <alignment horizontal="center" vertical="center"/>
    </xf>
    <xf numFmtId="186" fontId="26" fillId="2" borderId="2" xfId="6" applyNumberFormat="1" applyFont="1" applyFill="1" applyBorder="1" applyAlignment="1" applyProtection="1">
      <alignment horizontal="center" vertical="center"/>
      <protection locked="0"/>
    </xf>
    <xf numFmtId="176" fontId="42" fillId="0" borderId="2" xfId="1" applyNumberFormat="1" applyFont="1" applyBorder="1" applyAlignment="1">
      <alignment horizontal="center" vertical="center"/>
    </xf>
    <xf numFmtId="176" fontId="42" fillId="0" borderId="13" xfId="1" applyNumberFormat="1" applyFont="1" applyBorder="1" applyAlignment="1">
      <alignment horizontal="center" vertical="center"/>
    </xf>
    <xf numFmtId="176" fontId="42" fillId="0" borderId="14" xfId="1" applyNumberFormat="1" applyFont="1" applyBorder="1" applyAlignment="1">
      <alignment horizontal="center" vertical="center"/>
    </xf>
    <xf numFmtId="0" fontId="24" fillId="2" borderId="0" xfId="6" applyFont="1" applyFill="1" applyAlignment="1" applyProtection="1">
      <alignment horizontal="left" vertical="center"/>
      <protection locked="0"/>
    </xf>
    <xf numFmtId="176" fontId="42" fillId="0" borderId="0" xfId="1" applyNumberFormat="1" applyFont="1" applyAlignment="1">
      <alignment horizontal="left" vertical="center"/>
    </xf>
    <xf numFmtId="0" fontId="46" fillId="0" borderId="0" xfId="0" applyFont="1" applyAlignment="1">
      <alignment horizontal="left" vertical="center" wrapText="1"/>
    </xf>
    <xf numFmtId="0" fontId="47" fillId="0" borderId="2" xfId="0" applyFont="1" applyBorder="1" applyAlignment="1">
      <alignment horizontal="right" vertical="center" wrapText="1"/>
    </xf>
    <xf numFmtId="0" fontId="51" fillId="0" borderId="0" xfId="0" applyFont="1" applyAlignment="1">
      <alignment horizontal="right" vertical="center"/>
    </xf>
    <xf numFmtId="0" fontId="57" fillId="0" borderId="0" xfId="0" applyFont="1" applyAlignment="1">
      <alignment horizontal="left" vertical="center"/>
    </xf>
    <xf numFmtId="0" fontId="47" fillId="0" borderId="2" xfId="0" applyFont="1" applyBorder="1" applyAlignment="1">
      <alignment horizontal="right" vertical="center"/>
    </xf>
    <xf numFmtId="0" fontId="21" fillId="0" borderId="2" xfId="0" applyFont="1" applyBorder="1" applyAlignment="1">
      <alignment horizontal="right" vertical="center"/>
    </xf>
    <xf numFmtId="14" fontId="42" fillId="0" borderId="0" xfId="0" applyNumberFormat="1" applyFont="1" applyAlignment="1" applyProtection="1">
      <alignment horizontal="left" vertical="center"/>
      <protection locked="0"/>
    </xf>
    <xf numFmtId="0" fontId="29" fillId="0" borderId="6" xfId="0" applyFont="1" applyBorder="1" applyAlignment="1" applyProtection="1">
      <alignment horizontal="center" vertical="center"/>
      <protection locked="0"/>
    </xf>
    <xf numFmtId="0" fontId="29" fillId="0" borderId="7" xfId="0" applyFont="1" applyBorder="1" applyAlignment="1" applyProtection="1">
      <alignment horizontal="center" vertical="center"/>
      <protection locked="0"/>
    </xf>
    <xf numFmtId="0" fontId="47" fillId="0" borderId="5" xfId="0" applyFont="1" applyBorder="1" applyAlignment="1" applyProtection="1">
      <alignment horizontal="center" vertical="center" wrapText="1"/>
      <protection locked="0"/>
    </xf>
    <xf numFmtId="0" fontId="47" fillId="0" borderId="13" xfId="0" applyFont="1" applyBorder="1" applyAlignment="1">
      <alignment horizontal="right" vertical="center"/>
    </xf>
    <xf numFmtId="0" fontId="47" fillId="0" borderId="14" xfId="0" applyFont="1" applyBorder="1" applyAlignment="1">
      <alignment horizontal="right" vertical="center"/>
    </xf>
    <xf numFmtId="0" fontId="21" fillId="0" borderId="13" xfId="0" applyFont="1" applyBorder="1" applyAlignment="1">
      <alignment horizontal="right" vertical="center"/>
    </xf>
    <xf numFmtId="0" fontId="21" fillId="0" borderId="14" xfId="0" applyFont="1" applyBorder="1" applyAlignment="1">
      <alignment horizontal="right" vertical="center"/>
    </xf>
    <xf numFmtId="0" fontId="47" fillId="0" borderId="13" xfId="0" applyFont="1" applyBorder="1" applyAlignment="1">
      <alignment horizontal="right" vertical="center" wrapText="1"/>
    </xf>
    <xf numFmtId="0" fontId="47" fillId="0" borderId="14" xfId="0" applyFont="1" applyBorder="1" applyAlignment="1">
      <alignment horizontal="right" vertical="center" wrapText="1"/>
    </xf>
    <xf numFmtId="0" fontId="51" fillId="0" borderId="4" xfId="0" applyFont="1" applyBorder="1" applyAlignment="1">
      <alignment horizontal="right" vertical="center"/>
    </xf>
    <xf numFmtId="0" fontId="51" fillId="0" borderId="5" xfId="0" applyFont="1" applyBorder="1" applyAlignment="1">
      <alignment horizontal="right" vertical="center"/>
    </xf>
    <xf numFmtId="0" fontId="54" fillId="0" borderId="0" xfId="0" applyFont="1" applyAlignment="1">
      <alignment horizontal="left" vertical="center"/>
    </xf>
    <xf numFmtId="0" fontId="47" fillId="0" borderId="4" xfId="0" applyFont="1" applyBorder="1" applyAlignment="1" applyProtection="1">
      <alignment horizontal="center" vertical="center" wrapText="1"/>
      <protection locked="0"/>
    </xf>
    <xf numFmtId="0" fontId="47" fillId="0" borderId="6" xfId="0" applyFont="1" applyBorder="1" applyAlignment="1" applyProtection="1">
      <alignment horizontal="center" vertical="center" wrapText="1"/>
      <protection locked="0"/>
    </xf>
    <xf numFmtId="0" fontId="51" fillId="0" borderId="17" xfId="0" applyFont="1" applyBorder="1" applyAlignment="1">
      <alignment horizontal="right" vertical="center"/>
    </xf>
    <xf numFmtId="0" fontId="21" fillId="0" borderId="2" xfId="0" applyFont="1" applyBorder="1" applyAlignment="1">
      <alignment horizontal="center" vertical="center"/>
    </xf>
    <xf numFmtId="14" fontId="42" fillId="0" borderId="5" xfId="0" applyNumberFormat="1" applyFont="1" applyBorder="1" applyAlignment="1" applyProtection="1">
      <alignment horizontal="left" vertical="center"/>
      <protection locked="0"/>
    </xf>
  </cellXfs>
  <cellStyles count="11">
    <cellStyle name="Link 2" xfId="7" xr:uid="{1ABCC838-A339-40FF-91BD-FFA6A9C9C3BA}"/>
    <cellStyle name="Standard" xfId="0" builtinId="0"/>
    <cellStyle name="Standard 2" xfId="1" xr:uid="{00000000-0005-0000-0000-000006000000}"/>
    <cellStyle name="Standard 2 2" xfId="2" xr:uid="{00000000-0005-0000-0000-000007000000}"/>
    <cellStyle name="Standard 2 3" xfId="3" xr:uid="{00000000-0005-0000-0000-000008000000}"/>
    <cellStyle name="Standard 3" xfId="4" xr:uid="{00000000-0005-0000-0000-000009000000}"/>
    <cellStyle name="Standard 3 2" xfId="9" xr:uid="{F6CD1553-9AD1-423A-9477-B3F134303D69}"/>
    <cellStyle name="Standard 4" xfId="6" xr:uid="{95C4AD91-C613-42EB-928C-E6659E426FC2}"/>
    <cellStyle name="Standard 5" xfId="8" xr:uid="{E1FF0EB3-28C2-4A2C-9A20-DD592803E4B5}"/>
    <cellStyle name="Währung 2" xfId="5" xr:uid="{00000000-0005-0000-0000-00000B000000}"/>
    <cellStyle name="Währung 3" xfId="10" xr:uid="{3D305B12-D40A-4718-81AB-CDF7A7412039}"/>
  </cellStyles>
  <dxfs count="219">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53341</xdr:colOff>
      <xdr:row>1</xdr:row>
      <xdr:rowOff>44131</xdr:rowOff>
    </xdr:from>
    <xdr:to>
      <xdr:col>2</xdr:col>
      <xdr:colOff>960121</xdr:colOff>
      <xdr:row>8</xdr:row>
      <xdr:rowOff>160279</xdr:rowOff>
    </xdr:to>
    <xdr:pic>
      <xdr:nvPicPr>
        <xdr:cNvPr id="2" name="Grafik 1">
          <a:extLst>
            <a:ext uri="{FF2B5EF4-FFF2-40B4-BE49-F238E27FC236}">
              <a16:creationId xmlns:a16="http://schemas.microsoft.com/office/drawing/2014/main" id="{DA0E19A3-FC74-41E0-8A50-6E7F2AC0819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00991" y="225106"/>
          <a:ext cx="1754505" cy="1773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53341</xdr:colOff>
      <xdr:row>1</xdr:row>
      <xdr:rowOff>44131</xdr:rowOff>
    </xdr:from>
    <xdr:to>
      <xdr:col>2</xdr:col>
      <xdr:colOff>960121</xdr:colOff>
      <xdr:row>8</xdr:row>
      <xdr:rowOff>160279</xdr:rowOff>
    </xdr:to>
    <xdr:pic>
      <xdr:nvPicPr>
        <xdr:cNvPr id="2" name="Grafik 1">
          <a:extLst>
            <a:ext uri="{FF2B5EF4-FFF2-40B4-BE49-F238E27FC236}">
              <a16:creationId xmlns:a16="http://schemas.microsoft.com/office/drawing/2014/main" id="{A816265D-5A42-4890-8B1D-169C0DEC58A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00991" y="225106"/>
          <a:ext cx="1754505" cy="177349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53341</xdr:colOff>
      <xdr:row>1</xdr:row>
      <xdr:rowOff>44131</xdr:rowOff>
    </xdr:from>
    <xdr:to>
      <xdr:col>2</xdr:col>
      <xdr:colOff>960121</xdr:colOff>
      <xdr:row>8</xdr:row>
      <xdr:rowOff>160279</xdr:rowOff>
    </xdr:to>
    <xdr:pic>
      <xdr:nvPicPr>
        <xdr:cNvPr id="2" name="Grafik 1">
          <a:extLst>
            <a:ext uri="{FF2B5EF4-FFF2-40B4-BE49-F238E27FC236}">
              <a16:creationId xmlns:a16="http://schemas.microsoft.com/office/drawing/2014/main" id="{A1DB56F1-4F1C-4107-BB1B-F49CC7E0129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00991" y="225106"/>
          <a:ext cx="1754505" cy="177349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53341</xdr:colOff>
      <xdr:row>1</xdr:row>
      <xdr:rowOff>44131</xdr:rowOff>
    </xdr:from>
    <xdr:to>
      <xdr:col>2</xdr:col>
      <xdr:colOff>960121</xdr:colOff>
      <xdr:row>8</xdr:row>
      <xdr:rowOff>160279</xdr:rowOff>
    </xdr:to>
    <xdr:pic>
      <xdr:nvPicPr>
        <xdr:cNvPr id="2" name="Grafik 1">
          <a:extLst>
            <a:ext uri="{FF2B5EF4-FFF2-40B4-BE49-F238E27FC236}">
              <a16:creationId xmlns:a16="http://schemas.microsoft.com/office/drawing/2014/main" id="{BE5669B3-E4B7-4452-A7AA-3C4E813099E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04801" y="219391"/>
          <a:ext cx="1775460" cy="1731588"/>
        </a:xfrm>
        <a:prstGeom prst="rect">
          <a:avLst/>
        </a:prstGeom>
      </xdr:spPr>
    </xdr:pic>
    <xdr:clientData/>
  </xdr:twoCellAnchor>
</xdr:wsDr>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56A08-36C3-49FE-AD78-B8AC050AB6CC}">
  <sheetPr>
    <pageSetUpPr fitToPage="1"/>
  </sheetPr>
  <dimension ref="B2:S77"/>
  <sheetViews>
    <sheetView tabSelected="1" zoomScaleNormal="100" zoomScaleSheetLayoutView="100" workbookViewId="0">
      <selection activeCell="D14" sqref="D14:G14"/>
    </sheetView>
  </sheetViews>
  <sheetFormatPr baseColWidth="10" defaultColWidth="11.42578125" defaultRowHeight="14.25" x14ac:dyDescent="0.25"/>
  <cols>
    <col min="1" max="1" width="3.7109375" style="20" customWidth="1"/>
    <col min="2" max="2" width="12.7109375" style="21" customWidth="1"/>
    <col min="3" max="3" width="14.85546875" style="20" customWidth="1"/>
    <col min="4" max="4" width="16" style="20" customWidth="1"/>
    <col min="5" max="5" width="15.7109375" style="20" customWidth="1"/>
    <col min="6" max="6" width="0.85546875" style="20" customWidth="1"/>
    <col min="7" max="7" width="15.7109375" style="20" customWidth="1"/>
    <col min="8" max="8" width="0.85546875" style="20" customWidth="1"/>
    <col min="9" max="9" width="15.7109375" style="20" customWidth="1"/>
    <col min="10" max="10" width="0.85546875" style="20" customWidth="1"/>
    <col min="11" max="11" width="15.7109375" style="20" customWidth="1"/>
    <col min="12" max="12" width="0.85546875" style="20" customWidth="1"/>
    <col min="13" max="13" width="15.7109375" style="20" customWidth="1"/>
    <col min="14" max="14" width="4.140625" style="20" customWidth="1"/>
    <col min="15" max="16384" width="11.42578125" style="20"/>
  </cols>
  <sheetData>
    <row r="2" spans="2:19" ht="14.25" customHeight="1" x14ac:dyDescent="0.25">
      <c r="D2" s="264" t="s">
        <v>144</v>
      </c>
      <c r="E2" s="264"/>
      <c r="F2" s="264"/>
      <c r="G2" s="264"/>
      <c r="H2" s="264"/>
      <c r="I2" s="264"/>
      <c r="J2" s="264"/>
      <c r="K2" s="264"/>
      <c r="L2" s="264"/>
      <c r="M2" s="264"/>
      <c r="N2" s="57"/>
    </row>
    <row r="3" spans="2:19" ht="31.5" customHeight="1" x14ac:dyDescent="0.25">
      <c r="D3" s="264"/>
      <c r="E3" s="264"/>
      <c r="F3" s="264"/>
      <c r="G3" s="264"/>
      <c r="H3" s="264"/>
      <c r="I3" s="264"/>
      <c r="J3" s="264"/>
      <c r="K3" s="264"/>
      <c r="L3" s="264"/>
      <c r="M3" s="264"/>
      <c r="N3" s="57"/>
    </row>
    <row r="4" spans="2:19" ht="14.25" customHeight="1" x14ac:dyDescent="0.25">
      <c r="D4" s="265" t="s">
        <v>145</v>
      </c>
      <c r="E4" s="265"/>
      <c r="F4" s="265"/>
      <c r="G4" s="265"/>
      <c r="H4" s="265"/>
      <c r="I4" s="265"/>
      <c r="J4" s="265"/>
      <c r="K4" s="265"/>
      <c r="L4" s="265"/>
      <c r="M4" s="265"/>
      <c r="N4" s="58"/>
    </row>
    <row r="5" spans="2:19" ht="14.25" customHeight="1" x14ac:dyDescent="0.25">
      <c r="D5" s="265"/>
      <c r="E5" s="265"/>
      <c r="F5" s="265"/>
      <c r="G5" s="265"/>
      <c r="H5" s="265"/>
      <c r="I5" s="265"/>
      <c r="J5" s="265"/>
      <c r="K5" s="265"/>
      <c r="L5" s="265"/>
      <c r="M5" s="265"/>
      <c r="N5" s="58"/>
    </row>
    <row r="6" spans="2:19" ht="26.25" x14ac:dyDescent="0.25">
      <c r="D6" s="266" t="s">
        <v>147</v>
      </c>
      <c r="E6" s="266"/>
      <c r="F6" s="266"/>
      <c r="G6" s="266"/>
      <c r="H6" s="266"/>
      <c r="I6" s="266"/>
      <c r="J6" s="266"/>
      <c r="K6" s="266"/>
      <c r="L6" s="266"/>
      <c r="M6" s="266"/>
      <c r="N6" s="59"/>
    </row>
    <row r="7" spans="2:19" ht="15" customHeight="1" x14ac:dyDescent="0.25"/>
    <row r="8" spans="2:19" ht="15" customHeight="1" x14ac:dyDescent="0.25">
      <c r="D8" s="267" t="s">
        <v>244</v>
      </c>
      <c r="E8" s="267"/>
      <c r="F8" s="267"/>
      <c r="G8" s="267"/>
      <c r="H8" s="267"/>
      <c r="I8" s="267"/>
      <c r="J8" s="267"/>
      <c r="K8" s="267"/>
      <c r="L8" s="267"/>
      <c r="M8" s="267"/>
      <c r="N8" s="60"/>
      <c r="O8" s="41"/>
      <c r="P8" s="41"/>
      <c r="Q8" s="41"/>
      <c r="R8" s="41"/>
      <c r="S8" s="41"/>
    </row>
    <row r="10" spans="2:19" ht="6" customHeight="1" x14ac:dyDescent="0.25">
      <c r="B10" s="25"/>
      <c r="C10" s="22"/>
      <c r="D10" s="45"/>
      <c r="E10" s="45"/>
      <c r="F10" s="45"/>
      <c r="G10" s="45"/>
      <c r="H10" s="45"/>
      <c r="I10" s="45"/>
      <c r="J10" s="45"/>
      <c r="K10" s="45"/>
      <c r="L10" s="45"/>
      <c r="M10" s="45"/>
      <c r="N10" s="45"/>
    </row>
    <row r="11" spans="2:19" ht="6" customHeight="1" x14ac:dyDescent="0.25"/>
    <row r="12" spans="2:19" x14ac:dyDescent="0.25">
      <c r="B12" s="44" t="s">
        <v>146</v>
      </c>
    </row>
    <row r="13" spans="2:19" ht="8.25" customHeight="1" x14ac:dyDescent="0.25"/>
    <row r="14" spans="2:19" s="29" customFormat="1" ht="18" customHeight="1" x14ac:dyDescent="0.25">
      <c r="B14" s="28" t="s">
        <v>51</v>
      </c>
      <c r="D14" s="268"/>
      <c r="E14" s="268"/>
      <c r="F14" s="268"/>
      <c r="G14" s="268"/>
    </row>
    <row r="15" spans="2:19" ht="14.45" customHeight="1" x14ac:dyDescent="0.25">
      <c r="B15" s="28"/>
      <c r="C15" s="29"/>
      <c r="D15" s="29"/>
      <c r="E15" s="29"/>
      <c r="F15" s="29"/>
      <c r="G15" s="29"/>
      <c r="H15" s="29"/>
      <c r="I15" s="29"/>
      <c r="J15" s="29"/>
      <c r="K15" s="29"/>
      <c r="L15" s="29"/>
      <c r="M15" s="29"/>
      <c r="N15" s="29"/>
    </row>
    <row r="16" spans="2:19" ht="18" customHeight="1" x14ac:dyDescent="0.25">
      <c r="B16" s="28" t="s">
        <v>0</v>
      </c>
      <c r="C16" s="29"/>
      <c r="D16" s="30"/>
      <c r="E16" s="33"/>
      <c r="F16" s="29"/>
      <c r="G16" s="33"/>
      <c r="H16" s="29"/>
      <c r="I16" s="28" t="s">
        <v>53</v>
      </c>
      <c r="J16" s="29"/>
      <c r="K16" s="26"/>
      <c r="L16" s="29"/>
      <c r="M16" s="29"/>
      <c r="N16" s="29"/>
    </row>
    <row r="17" spans="2:14" ht="14.45" customHeight="1" x14ac:dyDescent="0.25">
      <c r="B17" s="28"/>
      <c r="C17" s="29"/>
      <c r="D17" s="29"/>
      <c r="E17" s="29"/>
      <c r="F17" s="29"/>
      <c r="G17" s="29"/>
      <c r="H17" s="29"/>
      <c r="I17" s="29"/>
      <c r="J17" s="29"/>
      <c r="K17" s="29"/>
      <c r="L17" s="29"/>
      <c r="M17" s="29"/>
      <c r="N17" s="29"/>
    </row>
    <row r="18" spans="2:14" ht="18" customHeight="1" x14ac:dyDescent="0.25">
      <c r="B18" s="28" t="s">
        <v>52</v>
      </c>
      <c r="C18" s="29"/>
      <c r="D18" s="26"/>
      <c r="E18" s="33"/>
      <c r="F18" s="29"/>
      <c r="G18" s="33"/>
      <c r="H18" s="29"/>
      <c r="I18" s="28" t="s">
        <v>148</v>
      </c>
      <c r="J18" s="29"/>
      <c r="K18" s="27"/>
      <c r="L18" s="29"/>
      <c r="N18" s="46"/>
    </row>
    <row r="19" spans="2:14" ht="12" customHeight="1" x14ac:dyDescent="0.25">
      <c r="B19" s="28"/>
      <c r="C19" s="29"/>
      <c r="D19" s="29"/>
      <c r="E19" s="29"/>
      <c r="F19" s="29"/>
      <c r="G19" s="29"/>
      <c r="H19" s="29"/>
      <c r="I19" s="29"/>
      <c r="J19" s="29"/>
      <c r="K19" s="29"/>
      <c r="L19" s="29"/>
      <c r="M19" s="29"/>
      <c r="N19" s="29"/>
    </row>
    <row r="20" spans="2:14" ht="18" customHeight="1" x14ac:dyDescent="0.25">
      <c r="B20" s="28" t="s">
        <v>101</v>
      </c>
      <c r="C20" s="29"/>
      <c r="D20" s="26"/>
      <c r="E20" s="51"/>
      <c r="G20" s="51"/>
      <c r="I20" s="51"/>
      <c r="J20" s="29"/>
      <c r="K20" s="46"/>
      <c r="L20" s="29"/>
      <c r="M20" s="46"/>
      <c r="N20" s="29"/>
    </row>
    <row r="21" spans="2:14" ht="12" customHeight="1" x14ac:dyDescent="0.25">
      <c r="B21" s="28"/>
      <c r="C21" s="29"/>
      <c r="E21" s="29"/>
      <c r="F21" s="29"/>
      <c r="G21" s="29"/>
      <c r="H21" s="29"/>
      <c r="I21" s="29"/>
      <c r="J21" s="29"/>
      <c r="K21" s="29"/>
      <c r="L21" s="29"/>
      <c r="M21" s="29"/>
      <c r="N21" s="29"/>
    </row>
    <row r="22" spans="2:14" ht="18" customHeight="1" x14ac:dyDescent="0.25">
      <c r="B22" s="28" t="s">
        <v>102</v>
      </c>
      <c r="C22" s="29"/>
      <c r="D22" s="26"/>
      <c r="I22" s="26"/>
      <c r="J22" s="29"/>
      <c r="K22" s="29"/>
      <c r="L22" s="29"/>
      <c r="M22" s="29"/>
      <c r="N22" s="29"/>
    </row>
    <row r="23" spans="2:14" ht="12" customHeight="1" x14ac:dyDescent="0.25">
      <c r="B23" s="28"/>
      <c r="C23" s="29"/>
      <c r="E23" s="29"/>
      <c r="F23" s="29"/>
      <c r="G23" s="29"/>
      <c r="H23" s="29"/>
      <c r="I23" s="29"/>
      <c r="J23" s="29"/>
      <c r="K23" s="29"/>
      <c r="L23" s="29"/>
      <c r="M23" s="29"/>
      <c r="N23" s="29"/>
    </row>
    <row r="24" spans="2:14" ht="18" customHeight="1" x14ac:dyDescent="0.25">
      <c r="B24" s="29"/>
      <c r="C24" s="29"/>
      <c r="D24" s="26"/>
      <c r="E24" s="51"/>
      <c r="I24" s="26"/>
      <c r="J24" s="29"/>
      <c r="K24" s="46"/>
      <c r="L24" s="29"/>
      <c r="M24" s="46"/>
      <c r="N24" s="29"/>
    </row>
    <row r="25" spans="2:14" ht="6" customHeight="1" x14ac:dyDescent="0.25">
      <c r="B25" s="25"/>
      <c r="C25" s="22"/>
      <c r="D25" s="22"/>
      <c r="E25" s="22"/>
      <c r="F25" s="22"/>
      <c r="G25" s="22"/>
      <c r="H25" s="22"/>
      <c r="I25" s="22"/>
      <c r="J25" s="22"/>
      <c r="K25" s="22"/>
      <c r="L25" s="22"/>
      <c r="M25" s="22"/>
      <c r="N25" s="22"/>
    </row>
    <row r="26" spans="2:14" ht="6" customHeight="1" x14ac:dyDescent="0.25">
      <c r="B26" s="24"/>
    </row>
    <row r="27" spans="2:14" ht="18" customHeight="1" x14ac:dyDescent="0.25">
      <c r="B27" s="24" t="s">
        <v>149</v>
      </c>
      <c r="D27" s="61"/>
      <c r="I27" s="26"/>
    </row>
    <row r="28" spans="2:14" ht="12" customHeight="1" x14ac:dyDescent="0.25">
      <c r="B28" s="24"/>
    </row>
    <row r="29" spans="2:14" ht="18" customHeight="1" x14ac:dyDescent="0.25">
      <c r="B29" s="24" t="s">
        <v>138</v>
      </c>
      <c r="E29" s="56"/>
    </row>
    <row r="30" spans="2:14" ht="18" customHeight="1" x14ac:dyDescent="0.25">
      <c r="B30" s="24"/>
      <c r="E30" s="63">
        <f>IF(E29=42195,"Marathon",IF(E29=21097.5,"Halbmarathon",E29))</f>
        <v>0</v>
      </c>
      <c r="H30" s="21"/>
      <c r="J30" s="21"/>
    </row>
    <row r="31" spans="2:14" ht="8.4499999999999993" customHeight="1" x14ac:dyDescent="0.25">
      <c r="B31" s="24"/>
    </row>
    <row r="32" spans="2:14" ht="18" customHeight="1" x14ac:dyDescent="0.25">
      <c r="B32" s="24" t="s">
        <v>234</v>
      </c>
      <c r="D32" s="24" t="s">
        <v>123</v>
      </c>
      <c r="E32" s="31"/>
    </row>
    <row r="33" spans="2:13" ht="18" customHeight="1" x14ac:dyDescent="0.25">
      <c r="B33" s="66" t="s">
        <v>235</v>
      </c>
      <c r="D33" s="24" t="s">
        <v>124</v>
      </c>
      <c r="E33" s="31"/>
    </row>
    <row r="34" spans="2:13" ht="18" customHeight="1" x14ac:dyDescent="0.25">
      <c r="B34" s="66" t="s">
        <v>134</v>
      </c>
      <c r="D34" s="34"/>
      <c r="E34" s="64" t="str">
        <f>IFERROR((E33-E32)/E29*1000,"")</f>
        <v/>
      </c>
      <c r="F34" s="21"/>
      <c r="H34" s="21"/>
      <c r="J34" s="21"/>
      <c r="L34" s="39"/>
    </row>
    <row r="35" spans="2:13" ht="9" customHeight="1" x14ac:dyDescent="0.25"/>
    <row r="36" spans="2:13" ht="18" customHeight="1" x14ac:dyDescent="0.25">
      <c r="B36" s="24" t="s">
        <v>132</v>
      </c>
      <c r="E36" s="31"/>
    </row>
    <row r="37" spans="2:13" ht="18" customHeight="1" x14ac:dyDescent="0.25">
      <c r="B37" s="66" t="s">
        <v>133</v>
      </c>
      <c r="D37" s="34"/>
      <c r="E37" s="65" t="str">
        <f>IFERROR(E36/E29," ")</f>
        <v xml:space="preserve"> </v>
      </c>
      <c r="F37" s="39"/>
      <c r="L37" s="39"/>
    </row>
    <row r="38" spans="2:13" ht="9" customHeight="1" x14ac:dyDescent="0.25">
      <c r="B38" s="24"/>
    </row>
    <row r="39" spans="2:13" ht="18" customHeight="1" x14ac:dyDescent="0.25">
      <c r="B39" s="24" t="s">
        <v>55</v>
      </c>
      <c r="E39" s="26"/>
    </row>
    <row r="40" spans="2:13" ht="18" customHeight="1" x14ac:dyDescent="0.25">
      <c r="B40" s="43" t="s">
        <v>150</v>
      </c>
    </row>
    <row r="41" spans="2:13" ht="18" customHeight="1" x14ac:dyDescent="0.25">
      <c r="B41" s="24" t="s">
        <v>56</v>
      </c>
      <c r="E41" s="26"/>
    </row>
    <row r="42" spans="2:13" ht="18" customHeight="1" x14ac:dyDescent="0.25">
      <c r="B42" s="43" t="s">
        <v>151</v>
      </c>
    </row>
    <row r="43" spans="2:13" ht="18" customHeight="1" x14ac:dyDescent="0.25">
      <c r="B43" s="24" t="s">
        <v>54</v>
      </c>
      <c r="E43" s="26"/>
    </row>
    <row r="44" spans="2:13" ht="18" customHeight="1" x14ac:dyDescent="0.25">
      <c r="B44" s="43" t="s">
        <v>152</v>
      </c>
    </row>
    <row r="45" spans="2:13" ht="18" customHeight="1" x14ac:dyDescent="0.25">
      <c r="B45" s="24" t="s">
        <v>154</v>
      </c>
      <c r="E45" s="26"/>
      <c r="I45" s="24"/>
      <c r="K45" s="21"/>
    </row>
    <row r="46" spans="2:13" ht="12" customHeight="1" x14ac:dyDescent="0.25">
      <c r="B46" s="24"/>
    </row>
    <row r="47" spans="2:13" ht="18" customHeight="1" x14ac:dyDescent="0.25">
      <c r="B47" s="24" t="s">
        <v>103</v>
      </c>
      <c r="E47" s="262"/>
      <c r="F47" s="262"/>
      <c r="G47" s="262"/>
      <c r="H47" s="262"/>
      <c r="I47" s="262"/>
      <c r="J47" s="262"/>
      <c r="K47" s="262"/>
      <c r="L47" s="262"/>
      <c r="M47" s="262"/>
    </row>
    <row r="48" spans="2:13" ht="18" customHeight="1" x14ac:dyDescent="0.25">
      <c r="B48" s="43" t="s">
        <v>153</v>
      </c>
      <c r="E48" s="262"/>
      <c r="F48" s="262"/>
      <c r="G48" s="262"/>
      <c r="H48" s="262"/>
      <c r="I48" s="262"/>
      <c r="J48" s="262"/>
      <c r="K48" s="262"/>
      <c r="L48" s="262"/>
      <c r="M48" s="262"/>
    </row>
    <row r="49" spans="2:14" ht="18" customHeight="1" x14ac:dyDescent="0.25">
      <c r="B49" s="24"/>
      <c r="E49" s="262"/>
      <c r="F49" s="262"/>
      <c r="G49" s="262"/>
      <c r="H49" s="262"/>
      <c r="I49" s="262"/>
      <c r="J49" s="262"/>
      <c r="K49" s="262"/>
      <c r="L49" s="262"/>
      <c r="M49" s="262"/>
    </row>
    <row r="50" spans="2:14" ht="6" customHeight="1" x14ac:dyDescent="0.25">
      <c r="B50" s="42"/>
      <c r="C50" s="22"/>
      <c r="D50" s="22"/>
      <c r="E50" s="22"/>
      <c r="F50" s="22"/>
      <c r="G50" s="22"/>
      <c r="H50" s="22"/>
      <c r="I50" s="22"/>
      <c r="J50" s="22"/>
      <c r="K50" s="22"/>
      <c r="L50" s="22"/>
      <c r="M50" s="22"/>
      <c r="N50" s="22"/>
    </row>
    <row r="51" spans="2:14" ht="6" customHeight="1" x14ac:dyDescent="0.25">
      <c r="E51" s="21"/>
      <c r="G51" s="21"/>
      <c r="I51" s="21"/>
      <c r="K51" s="21"/>
    </row>
    <row r="52" spans="2:14" ht="18" customHeight="1" x14ac:dyDescent="0.25">
      <c r="B52" s="67" t="s">
        <v>155</v>
      </c>
      <c r="E52" s="21"/>
      <c r="G52" s="21"/>
      <c r="I52" s="21"/>
      <c r="K52" s="21"/>
    </row>
    <row r="53" spans="2:14" ht="18" customHeight="1" x14ac:dyDescent="0.25">
      <c r="B53" s="68" t="s">
        <v>115</v>
      </c>
      <c r="C53" s="68"/>
      <c r="D53" s="68"/>
      <c r="E53" s="26"/>
      <c r="I53" s="24" t="s">
        <v>142</v>
      </c>
      <c r="K53" s="26"/>
    </row>
    <row r="54" spans="2:14" ht="6" customHeight="1" x14ac:dyDescent="0.25">
      <c r="B54" s="24"/>
      <c r="E54" s="21"/>
      <c r="G54" s="21"/>
      <c r="I54" s="21"/>
      <c r="K54" s="21"/>
    </row>
    <row r="55" spans="2:14" ht="18" customHeight="1" x14ac:dyDescent="0.25">
      <c r="B55" s="24" t="s">
        <v>102</v>
      </c>
      <c r="E55" s="26"/>
      <c r="K55" s="26"/>
    </row>
    <row r="56" spans="2:14" ht="6" customHeight="1" x14ac:dyDescent="0.25">
      <c r="B56" s="24"/>
      <c r="E56" s="21"/>
      <c r="G56" s="21"/>
      <c r="K56" s="21"/>
    </row>
    <row r="57" spans="2:14" ht="18" customHeight="1" x14ac:dyDescent="0.25">
      <c r="B57" s="24"/>
      <c r="E57" s="26"/>
      <c r="K57" s="26"/>
    </row>
    <row r="58" spans="2:14" ht="12" customHeight="1" x14ac:dyDescent="0.25">
      <c r="B58" s="24"/>
    </row>
    <row r="59" spans="2:14" ht="18" customHeight="1" x14ac:dyDescent="0.25">
      <c r="B59" s="24" t="s">
        <v>116</v>
      </c>
      <c r="E59" s="26"/>
      <c r="I59" s="24" t="s">
        <v>142</v>
      </c>
      <c r="K59" s="26"/>
    </row>
    <row r="60" spans="2:14" ht="6" customHeight="1" x14ac:dyDescent="0.25">
      <c r="B60" s="24"/>
      <c r="E60" s="21"/>
      <c r="G60" s="21"/>
      <c r="I60" s="21"/>
      <c r="K60" s="21"/>
    </row>
    <row r="61" spans="2:14" ht="18" customHeight="1" x14ac:dyDescent="0.25">
      <c r="B61" s="24" t="s">
        <v>102</v>
      </c>
      <c r="E61" s="26"/>
      <c r="K61" s="26"/>
    </row>
    <row r="62" spans="2:14" ht="6" customHeight="1" x14ac:dyDescent="0.25">
      <c r="E62" s="21"/>
      <c r="G62" s="21"/>
      <c r="K62" s="21"/>
    </row>
    <row r="63" spans="2:14" ht="18" customHeight="1" x14ac:dyDescent="0.25">
      <c r="E63" s="26"/>
      <c r="K63" s="26"/>
    </row>
    <row r="64" spans="2:14" ht="6" customHeight="1" x14ac:dyDescent="0.25"/>
    <row r="65" spans="2:14" ht="15" customHeight="1" x14ac:dyDescent="0.25">
      <c r="B65" s="54" t="s">
        <v>158</v>
      </c>
    </row>
    <row r="66" spans="2:14" ht="15" customHeight="1" x14ac:dyDescent="0.25">
      <c r="B66" s="263" t="s">
        <v>156</v>
      </c>
      <c r="C66" s="263"/>
      <c r="D66" s="263"/>
      <c r="E66" s="263"/>
      <c r="F66" s="263"/>
      <c r="G66" s="263"/>
      <c r="H66" s="263"/>
      <c r="I66" s="263"/>
      <c r="J66" s="263"/>
      <c r="K66" s="263"/>
      <c r="L66" s="263"/>
      <c r="M66" s="263"/>
      <c r="N66" s="53"/>
    </row>
    <row r="67" spans="2:14" ht="42" customHeight="1" x14ac:dyDescent="0.25">
      <c r="B67" s="263" t="s">
        <v>157</v>
      </c>
      <c r="C67" s="263"/>
      <c r="D67" s="263"/>
      <c r="E67" s="263"/>
      <c r="F67" s="263"/>
      <c r="G67" s="263"/>
      <c r="H67" s="263"/>
      <c r="I67" s="263"/>
      <c r="J67" s="263"/>
      <c r="K67" s="263"/>
      <c r="L67" s="263"/>
      <c r="M67" s="263"/>
      <c r="N67" s="53"/>
    </row>
    <row r="68" spans="2:14" x14ac:dyDescent="0.25">
      <c r="B68" s="54" t="s">
        <v>121</v>
      </c>
    </row>
    <row r="69" spans="2:14" ht="27" customHeight="1" x14ac:dyDescent="0.25">
      <c r="B69" s="263" t="s">
        <v>159</v>
      </c>
      <c r="C69" s="263"/>
      <c r="D69" s="263"/>
      <c r="E69" s="263"/>
      <c r="F69" s="263"/>
      <c r="G69" s="263"/>
      <c r="H69" s="263"/>
      <c r="I69" s="263"/>
      <c r="J69" s="263"/>
      <c r="K69" s="263"/>
      <c r="L69" s="263"/>
      <c r="M69" s="263"/>
      <c r="N69" s="55"/>
    </row>
    <row r="70" spans="2:14" ht="18" customHeight="1" x14ac:dyDescent="0.25">
      <c r="B70" s="24" t="s">
        <v>136</v>
      </c>
      <c r="E70" s="262"/>
      <c r="F70" s="262"/>
      <c r="G70" s="262"/>
      <c r="H70" s="262"/>
      <c r="I70" s="262"/>
      <c r="J70" s="262"/>
      <c r="K70" s="262"/>
      <c r="L70" s="262"/>
      <c r="M70" s="262"/>
    </row>
    <row r="71" spans="2:14" ht="18" customHeight="1" x14ac:dyDescent="0.25">
      <c r="B71" s="24"/>
      <c r="E71" s="262"/>
      <c r="F71" s="262"/>
      <c r="G71" s="262"/>
      <c r="H71" s="262"/>
      <c r="I71" s="262"/>
      <c r="J71" s="262"/>
      <c r="K71" s="262"/>
      <c r="L71" s="262"/>
      <c r="M71" s="262"/>
    </row>
    <row r="72" spans="2:14" ht="11.25" customHeight="1" x14ac:dyDescent="0.25"/>
    <row r="73" spans="2:14" ht="18" customHeight="1" x14ac:dyDescent="0.25">
      <c r="B73" s="24" t="s">
        <v>104</v>
      </c>
      <c r="E73" s="27"/>
    </row>
    <row r="74" spans="2:14" ht="6" customHeight="1" x14ac:dyDescent="0.25"/>
    <row r="75" spans="2:14" ht="18" customHeight="1" x14ac:dyDescent="0.25">
      <c r="B75" s="21" t="s">
        <v>57</v>
      </c>
      <c r="D75" s="23" t="s">
        <v>106</v>
      </c>
      <c r="E75" s="69">
        <v>1</v>
      </c>
      <c r="G75" s="21" t="s">
        <v>105</v>
      </c>
    </row>
    <row r="76" spans="2:14" ht="18" customHeight="1" x14ac:dyDescent="0.25">
      <c r="D76" s="23" t="s">
        <v>106</v>
      </c>
      <c r="E76" s="32"/>
      <c r="G76" s="21" t="s">
        <v>243</v>
      </c>
    </row>
    <row r="77" spans="2:14" ht="6" customHeight="1" x14ac:dyDescent="0.25"/>
  </sheetData>
  <sheetProtection sheet="1" objects="1" scenarios="1"/>
  <mergeCells count="13">
    <mergeCell ref="E47:M47"/>
    <mergeCell ref="D2:M3"/>
    <mergeCell ref="D4:M5"/>
    <mergeCell ref="D6:M6"/>
    <mergeCell ref="D8:M8"/>
    <mergeCell ref="D14:G14"/>
    <mergeCell ref="E71:M71"/>
    <mergeCell ref="E48:M48"/>
    <mergeCell ref="E49:M49"/>
    <mergeCell ref="B66:M66"/>
    <mergeCell ref="B67:M67"/>
    <mergeCell ref="B69:M69"/>
    <mergeCell ref="E70:M70"/>
  </mergeCells>
  <conditionalFormatting sqref="D22 E55 E57 E61 E63">
    <cfRule type="cellIs" priority="22" operator="greaterThan">
      <formula>0</formula>
    </cfRule>
  </conditionalFormatting>
  <conditionalFormatting sqref="D27">
    <cfRule type="cellIs" dxfId="218" priority="33" operator="greaterThan">
      <formula>0</formula>
    </cfRule>
  </conditionalFormatting>
  <conditionalFormatting sqref="D16:E16 K16 D18:E18 D20 E51:E54">
    <cfRule type="cellIs" dxfId="217" priority="38" operator="greaterThan">
      <formula>0</formula>
    </cfRule>
  </conditionalFormatting>
  <conditionalFormatting sqref="D24:E24">
    <cfRule type="cellIs" dxfId="216" priority="36" operator="greaterThan">
      <formula>0</formula>
    </cfRule>
    <cfRule type="cellIs" priority="37" operator="greaterThan">
      <formula>0</formula>
    </cfRule>
  </conditionalFormatting>
  <conditionalFormatting sqref="E29">
    <cfRule type="cellIs" dxfId="215" priority="3" operator="greaterThan">
      <formula>0</formula>
    </cfRule>
  </conditionalFormatting>
  <conditionalFormatting sqref="E32:E33">
    <cfRule type="cellIs" dxfId="214" priority="9" operator="greaterThan">
      <formula>0</formula>
    </cfRule>
  </conditionalFormatting>
  <conditionalFormatting sqref="E36:E37">
    <cfRule type="cellIs" dxfId="213" priority="29" operator="greaterThan">
      <formula>0</formula>
    </cfRule>
  </conditionalFormatting>
  <conditionalFormatting sqref="E39">
    <cfRule type="cellIs" dxfId="212" priority="31" operator="greaterThan">
      <formula>0</formula>
    </cfRule>
  </conditionalFormatting>
  <conditionalFormatting sqref="E41">
    <cfRule type="cellIs" dxfId="211" priority="30" operator="greaterThan">
      <formula>0</formula>
    </cfRule>
  </conditionalFormatting>
  <conditionalFormatting sqref="E43">
    <cfRule type="cellIs" dxfId="210" priority="32" operator="greaterThan">
      <formula>0</formula>
    </cfRule>
  </conditionalFormatting>
  <conditionalFormatting sqref="E47:E53">
    <cfRule type="cellIs" dxfId="209" priority="12" operator="greaterThan">
      <formula>0</formula>
    </cfRule>
  </conditionalFormatting>
  <conditionalFormatting sqref="E54:E57 K59:K63 E60:E63 D16:E16 K16 D18:E18 K18 N18 D20 D22 E45 M50:N52">
    <cfRule type="cellIs" dxfId="208" priority="21" operator="greaterThan">
      <formula>0</formula>
    </cfRule>
  </conditionalFormatting>
  <conditionalFormatting sqref="E59">
    <cfRule type="cellIs" dxfId="207" priority="10" operator="greaterThan">
      <formula>0</formula>
    </cfRule>
  </conditionalFormatting>
  <conditionalFormatting sqref="E59:E60">
    <cfRule type="cellIs" dxfId="206" priority="11" operator="greaterThan">
      <formula>0</formula>
    </cfRule>
  </conditionalFormatting>
  <conditionalFormatting sqref="E70:E71">
    <cfRule type="cellIs" dxfId="205" priority="4" operator="greaterThan">
      <formula>0</formula>
    </cfRule>
  </conditionalFormatting>
  <conditionalFormatting sqref="E73">
    <cfRule type="cellIs" dxfId="204" priority="28" operator="greaterThan">
      <formula>0</formula>
    </cfRule>
  </conditionalFormatting>
  <conditionalFormatting sqref="E75:E76">
    <cfRule type="cellIs" dxfId="203" priority="27" operator="greaterThan">
      <formula>0</formula>
    </cfRule>
  </conditionalFormatting>
  <conditionalFormatting sqref="G16 G18">
    <cfRule type="cellIs" dxfId="202" priority="39" operator="greaterThan">
      <formula>0</formula>
    </cfRule>
    <cfRule type="cellIs" dxfId="201" priority="40" operator="greaterThan">
      <formula>0</formula>
    </cfRule>
  </conditionalFormatting>
  <conditionalFormatting sqref="G54 G51:G52 K51:K52 K54 I51:I52 I54">
    <cfRule type="cellIs" dxfId="200" priority="26" operator="greaterThan">
      <formula>0</formula>
    </cfRule>
  </conditionalFormatting>
  <conditionalFormatting sqref="G54">
    <cfRule type="cellIs" dxfId="199" priority="25" operator="greaterThan">
      <formula>0</formula>
    </cfRule>
  </conditionalFormatting>
  <conditionalFormatting sqref="G56 E56 K56">
    <cfRule type="cellIs" dxfId="198" priority="16" operator="greaterThan">
      <formula>0</formula>
    </cfRule>
  </conditionalFormatting>
  <conditionalFormatting sqref="G56">
    <cfRule type="cellIs" dxfId="197" priority="15" operator="greaterThan">
      <formula>0</formula>
    </cfRule>
  </conditionalFormatting>
  <conditionalFormatting sqref="G60 K60 I60">
    <cfRule type="cellIs" dxfId="196" priority="24" operator="greaterThan">
      <formula>0</formula>
    </cfRule>
  </conditionalFormatting>
  <conditionalFormatting sqref="G60">
    <cfRule type="cellIs" dxfId="195" priority="23" operator="greaterThan">
      <formula>0</formula>
    </cfRule>
  </conditionalFormatting>
  <conditionalFormatting sqref="G62 E62 K62">
    <cfRule type="cellIs" dxfId="194" priority="14" operator="greaterThan">
      <formula>0</formula>
    </cfRule>
  </conditionalFormatting>
  <conditionalFormatting sqref="G62">
    <cfRule type="cellIs" dxfId="193" priority="13" operator="greaterThan">
      <formula>0</formula>
    </cfRule>
  </conditionalFormatting>
  <conditionalFormatting sqref="I22 I24">
    <cfRule type="cellIs" dxfId="192" priority="20" operator="greaterThan">
      <formula>0</formula>
    </cfRule>
  </conditionalFormatting>
  <conditionalFormatting sqref="I27">
    <cfRule type="cellIs" dxfId="191" priority="19" operator="greaterThan">
      <formula>0</formula>
    </cfRule>
  </conditionalFormatting>
  <conditionalFormatting sqref="I50:I52">
    <cfRule type="cellIs" dxfId="190" priority="17" operator="greaterThan">
      <formula>0</formula>
    </cfRule>
  </conditionalFormatting>
  <conditionalFormatting sqref="I54 I60 D14">
    <cfRule type="cellIs" dxfId="189" priority="34" operator="greaterThan">
      <formula>0</formula>
    </cfRule>
  </conditionalFormatting>
  <conditionalFormatting sqref="K24 M24">
    <cfRule type="cellIs" dxfId="188" priority="35" operator="greaterThan">
      <formula>0</formula>
    </cfRule>
  </conditionalFormatting>
  <conditionalFormatting sqref="K50:K57 G50:G52">
    <cfRule type="cellIs" dxfId="187" priority="18" operator="greaterThan">
      <formula>0</formula>
    </cfRule>
  </conditionalFormatting>
  <printOptions horizontalCentered="1"/>
  <pageMargins left="0.51181102362204722" right="0.31496062992125984" top="0.35433070866141736" bottom="0.55118110236220474" header="0.31496062992125984" footer="0.31496062992125984"/>
  <pageSetup paperSize="9" scale="70" orientation="portrait" r:id="rId1"/>
  <headerFooter>
    <oddFooter>&amp;CNAT-Vermessungsformular_v26.1 • © kjroth • Alle Rechte vorbehalten!&amp;RSeite 1</oddFooter>
  </headerFooter>
  <drawing r:id="rId2"/>
  <legacyDrawing r:id="rId3"/>
  <extLst>
    <ext xmlns:x14="http://schemas.microsoft.com/office/spreadsheetml/2009/9/main" uri="{CCE6A557-97BC-4b89-ADB6-D9C93CAAB3DF}">
      <x14:dataValidations xmlns:xm="http://schemas.microsoft.com/office/excel/2006/main" count="6">
        <x14:dataValidation type="list" allowBlank="1" showInputMessage="1" showErrorMessage="1" xr:uid="{5A3A7AFE-F0DF-4739-A61D-978C668B50DC}">
          <x14:formula1>
            <xm:f>Basisdaten!$B$2:$B$27</xm:f>
          </x14:formula1>
          <xm:sqref>D14</xm:sqref>
        </x14:dataValidation>
        <x14:dataValidation type="list" allowBlank="1" showInputMessage="1" showErrorMessage="1" xr:uid="{0037FF31-C85B-4654-B5C0-663820092180}">
          <x14:formula1>
            <xm:f>Basisdaten!$G$14:$G$18</xm:f>
          </x14:formula1>
          <xm:sqref>E39</xm:sqref>
        </x14:dataValidation>
        <x14:dataValidation type="list" allowBlank="1" showInputMessage="1" showErrorMessage="1" xr:uid="{81C04483-AD58-4457-A1BF-D8698539AE24}">
          <x14:formula1>
            <xm:f>Basisdaten!$G$20:$G$26</xm:f>
          </x14:formula1>
          <xm:sqref>E41</xm:sqref>
        </x14:dataValidation>
        <x14:dataValidation type="list" allowBlank="1" showInputMessage="1" showErrorMessage="1" xr:uid="{A683C77F-EC29-4627-91BC-A725A7578331}">
          <x14:formula1>
            <xm:f>Basisdaten!$G$8:$G$12</xm:f>
          </x14:formula1>
          <xm:sqref>E43</xm:sqref>
        </x14:dataValidation>
        <x14:dataValidation type="list" allowBlank="1" showInputMessage="1" showErrorMessage="1" xr:uid="{E1571154-F75D-4B0B-9DD5-56227C21AE9A}">
          <x14:formula1>
            <xm:f>Basisdaten!$G$2:$G$6</xm:f>
          </x14:formula1>
          <xm:sqref>D27</xm:sqref>
        </x14:dataValidation>
        <x14:dataValidation type="list" allowBlank="1" showInputMessage="1" showErrorMessage="1" xr:uid="{A7938E17-288E-4BA0-A48D-53AD2049EFF1}">
          <x14:formula1>
            <xm:f>Basisdaten!$E$2:$E$6</xm:f>
          </x14:formula1>
          <xm:sqref>K59 K53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19039-45C5-4122-B1CE-C218BEEAD867}">
  <dimension ref="A1:G24"/>
  <sheetViews>
    <sheetView workbookViewId="0">
      <selection activeCell="G20" sqref="G20"/>
    </sheetView>
  </sheetViews>
  <sheetFormatPr baseColWidth="10" defaultColWidth="11.42578125" defaultRowHeight="12.75" x14ac:dyDescent="0.25"/>
  <cols>
    <col min="1" max="1" width="3.28515625" style="35" bestFit="1" customWidth="1"/>
    <col min="2" max="2" width="42.5703125" style="38" bestFit="1" customWidth="1"/>
    <col min="3" max="3" width="8.42578125" style="38" customWidth="1"/>
    <col min="4" max="4" width="2.140625" style="35" bestFit="1" customWidth="1"/>
    <col min="5" max="5" width="22.5703125" style="38" bestFit="1" customWidth="1"/>
    <col min="6" max="6" width="3.140625" style="35" bestFit="1" customWidth="1"/>
    <col min="7" max="7" width="51.140625" style="38" bestFit="1" customWidth="1"/>
    <col min="8" max="16384" width="11.42578125" style="38"/>
  </cols>
  <sheetData>
    <row r="1" spans="1:7" x14ac:dyDescent="0.25">
      <c r="B1" s="36" t="s">
        <v>109</v>
      </c>
      <c r="C1" s="36"/>
      <c r="D1" s="37"/>
      <c r="E1" s="36" t="s">
        <v>110</v>
      </c>
      <c r="F1" s="37"/>
      <c r="G1" s="36" t="s">
        <v>111</v>
      </c>
    </row>
    <row r="2" spans="1:7" x14ac:dyDescent="0.25">
      <c r="A2" s="35">
        <v>1</v>
      </c>
      <c r="B2" s="38" t="s">
        <v>58</v>
      </c>
      <c r="C2" s="38" t="s">
        <v>59</v>
      </c>
      <c r="D2" s="35">
        <v>1</v>
      </c>
      <c r="E2" s="40" t="s">
        <v>117</v>
      </c>
      <c r="F2" s="35">
        <v>1</v>
      </c>
      <c r="G2" s="52" t="s">
        <v>137</v>
      </c>
    </row>
    <row r="3" spans="1:7" x14ac:dyDescent="0.25">
      <c r="A3" s="35">
        <v>2</v>
      </c>
      <c r="B3" s="38" t="s">
        <v>62</v>
      </c>
      <c r="C3" s="38" t="s">
        <v>63</v>
      </c>
      <c r="D3" s="35">
        <v>2</v>
      </c>
      <c r="E3" s="40" t="s">
        <v>118</v>
      </c>
      <c r="F3" s="35">
        <v>2</v>
      </c>
      <c r="G3" s="52" t="s">
        <v>140</v>
      </c>
    </row>
    <row r="4" spans="1:7" x14ac:dyDescent="0.25">
      <c r="A4" s="35">
        <v>3</v>
      </c>
      <c r="B4" s="38" t="s">
        <v>64</v>
      </c>
      <c r="C4" s="38" t="s">
        <v>65</v>
      </c>
      <c r="D4" s="35">
        <v>3</v>
      </c>
      <c r="E4" s="40" t="s">
        <v>240</v>
      </c>
      <c r="F4" s="35">
        <v>3</v>
      </c>
      <c r="G4" s="52" t="s">
        <v>139</v>
      </c>
    </row>
    <row r="5" spans="1:7" x14ac:dyDescent="0.25">
      <c r="A5" s="35">
        <v>4</v>
      </c>
      <c r="B5" s="38" t="s">
        <v>67</v>
      </c>
      <c r="C5" s="38" t="s">
        <v>68</v>
      </c>
      <c r="D5" s="35">
        <v>4</v>
      </c>
      <c r="E5" s="40" t="s">
        <v>242</v>
      </c>
      <c r="F5" s="35">
        <v>4</v>
      </c>
      <c r="G5" s="52" t="s">
        <v>141</v>
      </c>
    </row>
    <row r="6" spans="1:7" x14ac:dyDescent="0.25">
      <c r="A6" s="35">
        <v>5</v>
      </c>
      <c r="B6" s="38" t="s">
        <v>69</v>
      </c>
      <c r="C6" s="38" t="s">
        <v>70</v>
      </c>
      <c r="D6" s="35">
        <v>5</v>
      </c>
      <c r="E6" s="52" t="s">
        <v>122</v>
      </c>
      <c r="G6" s="52" t="s">
        <v>122</v>
      </c>
    </row>
    <row r="7" spans="1:7" x14ac:dyDescent="0.25">
      <c r="A7" s="35">
        <v>6</v>
      </c>
      <c r="B7" s="38" t="s">
        <v>71</v>
      </c>
      <c r="C7" s="38" t="s">
        <v>72</v>
      </c>
      <c r="F7" s="37"/>
      <c r="G7" s="36" t="s">
        <v>112</v>
      </c>
    </row>
    <row r="8" spans="1:7" x14ac:dyDescent="0.25">
      <c r="A8" s="35">
        <v>7</v>
      </c>
      <c r="B8" s="38" t="s">
        <v>73</v>
      </c>
      <c r="C8" s="38" t="s">
        <v>74</v>
      </c>
      <c r="F8" s="35">
        <v>1</v>
      </c>
      <c r="G8" s="38" t="s">
        <v>60</v>
      </c>
    </row>
    <row r="9" spans="1:7" x14ac:dyDescent="0.25">
      <c r="A9" s="35">
        <v>8</v>
      </c>
      <c r="B9" s="38" t="s">
        <v>75</v>
      </c>
      <c r="C9" s="38" t="s">
        <v>76</v>
      </c>
      <c r="F9" s="35">
        <v>2</v>
      </c>
      <c r="G9" s="52" t="s">
        <v>125</v>
      </c>
    </row>
    <row r="10" spans="1:7" x14ac:dyDescent="0.25">
      <c r="A10" s="35">
        <v>9</v>
      </c>
      <c r="B10" s="38" t="s">
        <v>77</v>
      </c>
      <c r="C10" s="38" t="s">
        <v>78</v>
      </c>
      <c r="F10" s="35">
        <v>3</v>
      </c>
      <c r="G10" s="52" t="s">
        <v>126</v>
      </c>
    </row>
    <row r="11" spans="1:7" x14ac:dyDescent="0.25">
      <c r="A11" s="35">
        <v>10</v>
      </c>
      <c r="B11" s="38" t="s">
        <v>79</v>
      </c>
      <c r="C11" s="38" t="s">
        <v>80</v>
      </c>
      <c r="F11" s="35">
        <v>4</v>
      </c>
      <c r="G11" s="52" t="s">
        <v>127</v>
      </c>
    </row>
    <row r="12" spans="1:7" x14ac:dyDescent="0.25">
      <c r="A12" s="35">
        <v>11</v>
      </c>
      <c r="B12" s="38" t="s">
        <v>81</v>
      </c>
      <c r="C12" s="38" t="s">
        <v>82</v>
      </c>
    </row>
    <row r="13" spans="1:7" x14ac:dyDescent="0.25">
      <c r="A13" s="35">
        <v>12</v>
      </c>
      <c r="B13" s="52" t="s">
        <v>233</v>
      </c>
      <c r="C13" s="52" t="s">
        <v>241</v>
      </c>
      <c r="F13" s="37"/>
      <c r="G13" s="36" t="s">
        <v>113</v>
      </c>
    </row>
    <row r="14" spans="1:7" x14ac:dyDescent="0.25">
      <c r="A14" s="35">
        <v>13</v>
      </c>
      <c r="B14" s="38" t="s">
        <v>83</v>
      </c>
      <c r="C14" s="38" t="s">
        <v>84</v>
      </c>
      <c r="F14" s="35">
        <v>1</v>
      </c>
      <c r="G14" s="52" t="s">
        <v>129</v>
      </c>
    </row>
    <row r="15" spans="1:7" x14ac:dyDescent="0.25">
      <c r="A15" s="35">
        <v>14</v>
      </c>
      <c r="B15" s="38" t="s">
        <v>85</v>
      </c>
      <c r="C15" s="38" t="s">
        <v>86</v>
      </c>
      <c r="F15" s="35">
        <v>2</v>
      </c>
      <c r="G15" s="52" t="s">
        <v>130</v>
      </c>
    </row>
    <row r="16" spans="1:7" x14ac:dyDescent="0.25">
      <c r="A16" s="35">
        <v>15</v>
      </c>
      <c r="B16" s="38" t="s">
        <v>87</v>
      </c>
      <c r="C16" s="38" t="s">
        <v>88</v>
      </c>
      <c r="F16" s="35">
        <v>3</v>
      </c>
      <c r="G16" s="52" t="s">
        <v>131</v>
      </c>
    </row>
    <row r="17" spans="1:7" x14ac:dyDescent="0.25">
      <c r="A17" s="35">
        <v>16</v>
      </c>
      <c r="B17" s="38" t="s">
        <v>89</v>
      </c>
      <c r="C17" s="38" t="s">
        <v>90</v>
      </c>
      <c r="F17" s="35">
        <v>4</v>
      </c>
      <c r="G17" s="52" t="s">
        <v>127</v>
      </c>
    </row>
    <row r="18" spans="1:7" x14ac:dyDescent="0.25">
      <c r="A18" s="35">
        <v>17</v>
      </c>
      <c r="B18" s="38" t="s">
        <v>91</v>
      </c>
      <c r="C18" s="38" t="s">
        <v>92</v>
      </c>
    </row>
    <row r="19" spans="1:7" x14ac:dyDescent="0.25">
      <c r="A19" s="35">
        <v>18</v>
      </c>
      <c r="B19" s="38" t="s">
        <v>93</v>
      </c>
      <c r="C19" s="38" t="s">
        <v>94</v>
      </c>
      <c r="F19" s="37"/>
      <c r="G19" s="36" t="s">
        <v>114</v>
      </c>
    </row>
    <row r="20" spans="1:7" x14ac:dyDescent="0.25">
      <c r="A20" s="35">
        <v>19</v>
      </c>
      <c r="B20" s="38" t="s">
        <v>95</v>
      </c>
      <c r="C20" s="38" t="s">
        <v>96</v>
      </c>
      <c r="F20" s="35">
        <v>1</v>
      </c>
      <c r="G20" s="38" t="s">
        <v>61</v>
      </c>
    </row>
    <row r="21" spans="1:7" x14ac:dyDescent="0.25">
      <c r="A21" s="35">
        <v>20</v>
      </c>
      <c r="B21" s="38" t="s">
        <v>107</v>
      </c>
      <c r="C21" s="38" t="s">
        <v>100</v>
      </c>
      <c r="F21" s="35">
        <v>2</v>
      </c>
      <c r="G21" s="52" t="s">
        <v>128</v>
      </c>
    </row>
    <row r="22" spans="1:7" x14ac:dyDescent="0.25">
      <c r="A22" s="35">
        <v>21</v>
      </c>
      <c r="B22" s="38" t="s">
        <v>108</v>
      </c>
      <c r="C22" s="38" t="s">
        <v>98</v>
      </c>
      <c r="F22" s="35">
        <v>3</v>
      </c>
      <c r="G22" s="38" t="s">
        <v>66</v>
      </c>
    </row>
    <row r="23" spans="1:7" x14ac:dyDescent="0.25">
      <c r="A23" s="35">
        <v>22</v>
      </c>
      <c r="B23" s="38" t="s">
        <v>99</v>
      </c>
      <c r="C23" s="38" t="s">
        <v>97</v>
      </c>
      <c r="F23" s="35">
        <v>4</v>
      </c>
      <c r="G23" s="52" t="s">
        <v>127</v>
      </c>
    </row>
    <row r="24" spans="1:7" x14ac:dyDescent="0.25">
      <c r="A24" s="35">
        <v>23</v>
      </c>
      <c r="B24" s="52" t="s">
        <v>127</v>
      </c>
    </row>
  </sheetData>
  <sheetProtection sheet="1" objects="1" scenarios="1"/>
  <pageMargins left="0.78740157499999996" right="0.78740157499999996" top="0.984251969" bottom="0.984251969" header="0.4921259845" footer="0.4921259845"/>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7EF0A-4E3C-4D5F-9F45-7820CA5E0E84}">
  <sheetPr>
    <pageSetUpPr fitToPage="1"/>
  </sheetPr>
  <dimension ref="B2:S77"/>
  <sheetViews>
    <sheetView zoomScaleNormal="100" zoomScaleSheetLayoutView="100" workbookViewId="0">
      <selection activeCell="D14" sqref="D14:G14"/>
    </sheetView>
  </sheetViews>
  <sheetFormatPr baseColWidth="10" defaultColWidth="11.42578125" defaultRowHeight="14.25" x14ac:dyDescent="0.25"/>
  <cols>
    <col min="1" max="1" width="3.7109375" style="20" customWidth="1"/>
    <col min="2" max="2" width="12.7109375" style="21" customWidth="1"/>
    <col min="3" max="3" width="14.85546875" style="20" customWidth="1"/>
    <col min="4" max="4" width="16" style="20" customWidth="1"/>
    <col min="5" max="5" width="15.7109375" style="20" customWidth="1"/>
    <col min="6" max="6" width="0.85546875" style="20" customWidth="1"/>
    <col min="7" max="7" width="15.7109375" style="20" customWidth="1"/>
    <col min="8" max="8" width="0.85546875" style="20" customWidth="1"/>
    <col min="9" max="9" width="15.7109375" style="20" customWidth="1"/>
    <col min="10" max="10" width="0.85546875" style="20" customWidth="1"/>
    <col min="11" max="11" width="15.7109375" style="20" customWidth="1"/>
    <col min="12" max="12" width="0.85546875" style="20" customWidth="1"/>
    <col min="13" max="13" width="15.7109375" style="20" customWidth="1"/>
    <col min="14" max="14" width="4.140625" style="20" customWidth="1"/>
    <col min="15" max="16384" width="11.42578125" style="20"/>
  </cols>
  <sheetData>
    <row r="2" spans="2:19" ht="14.25" customHeight="1" x14ac:dyDescent="0.25">
      <c r="D2" s="264" t="s">
        <v>144</v>
      </c>
      <c r="E2" s="264"/>
      <c r="F2" s="264"/>
      <c r="G2" s="264"/>
      <c r="H2" s="264"/>
      <c r="I2" s="264"/>
      <c r="J2" s="264"/>
      <c r="K2" s="264"/>
      <c r="L2" s="264"/>
      <c r="M2" s="264"/>
      <c r="N2" s="57"/>
    </row>
    <row r="3" spans="2:19" ht="31.5" customHeight="1" x14ac:dyDescent="0.25">
      <c r="D3" s="264"/>
      <c r="E3" s="264"/>
      <c r="F3" s="264"/>
      <c r="G3" s="264"/>
      <c r="H3" s="264"/>
      <c r="I3" s="264"/>
      <c r="J3" s="264"/>
      <c r="K3" s="264"/>
      <c r="L3" s="264"/>
      <c r="M3" s="264"/>
      <c r="N3" s="57"/>
    </row>
    <row r="4" spans="2:19" ht="14.25" customHeight="1" x14ac:dyDescent="0.25">
      <c r="D4" s="265" t="s">
        <v>145</v>
      </c>
      <c r="E4" s="265"/>
      <c r="F4" s="265"/>
      <c r="G4" s="265"/>
      <c r="H4" s="265"/>
      <c r="I4" s="265"/>
      <c r="J4" s="265"/>
      <c r="K4" s="265"/>
      <c r="L4" s="265"/>
      <c r="M4" s="265"/>
      <c r="N4" s="58"/>
    </row>
    <row r="5" spans="2:19" ht="14.25" customHeight="1" x14ac:dyDescent="0.25">
      <c r="D5" s="265"/>
      <c r="E5" s="265"/>
      <c r="F5" s="265"/>
      <c r="G5" s="265"/>
      <c r="H5" s="265"/>
      <c r="I5" s="265"/>
      <c r="J5" s="265"/>
      <c r="K5" s="265"/>
      <c r="L5" s="265"/>
      <c r="M5" s="265"/>
      <c r="N5" s="58"/>
    </row>
    <row r="6" spans="2:19" ht="26.25" x14ac:dyDescent="0.25">
      <c r="D6" s="266" t="s">
        <v>147</v>
      </c>
      <c r="E6" s="266"/>
      <c r="F6" s="266"/>
      <c r="G6" s="266"/>
      <c r="H6" s="266"/>
      <c r="I6" s="266"/>
      <c r="J6" s="266"/>
      <c r="K6" s="266"/>
      <c r="L6" s="266"/>
      <c r="M6" s="266"/>
      <c r="N6" s="59"/>
    </row>
    <row r="7" spans="2:19" ht="15" customHeight="1" x14ac:dyDescent="0.25"/>
    <row r="8" spans="2:19" ht="15" customHeight="1" x14ac:dyDescent="0.25">
      <c r="D8" s="267" t="s">
        <v>244</v>
      </c>
      <c r="E8" s="267"/>
      <c r="F8" s="267"/>
      <c r="G8" s="267"/>
      <c r="H8" s="267"/>
      <c r="I8" s="267"/>
      <c r="J8" s="267"/>
      <c r="K8" s="267"/>
      <c r="L8" s="267"/>
      <c r="M8" s="267"/>
      <c r="N8" s="60"/>
      <c r="O8" s="41"/>
      <c r="P8" s="41"/>
      <c r="Q8" s="41"/>
      <c r="R8" s="41"/>
      <c r="S8" s="41"/>
    </row>
    <row r="10" spans="2:19" ht="6" customHeight="1" x14ac:dyDescent="0.25">
      <c r="B10" s="25"/>
      <c r="C10" s="22"/>
      <c r="D10" s="45"/>
      <c r="E10" s="45"/>
      <c r="F10" s="45"/>
      <c r="G10" s="45"/>
      <c r="H10" s="45"/>
      <c r="I10" s="45"/>
      <c r="J10" s="45"/>
      <c r="K10" s="45"/>
      <c r="L10" s="45"/>
      <c r="M10" s="45"/>
      <c r="N10" s="45"/>
    </row>
    <row r="11" spans="2:19" ht="6" customHeight="1" x14ac:dyDescent="0.25"/>
    <row r="12" spans="2:19" x14ac:dyDescent="0.25">
      <c r="B12" s="44" t="s">
        <v>146</v>
      </c>
    </row>
    <row r="13" spans="2:19" ht="8.25" customHeight="1" x14ac:dyDescent="0.25"/>
    <row r="14" spans="2:19" s="29" customFormat="1" ht="18" customHeight="1" x14ac:dyDescent="0.25">
      <c r="B14" s="28" t="s">
        <v>51</v>
      </c>
      <c r="D14" s="268"/>
      <c r="E14" s="268"/>
      <c r="F14" s="268"/>
      <c r="G14" s="268"/>
    </row>
    <row r="15" spans="2:19" ht="14.45" customHeight="1" x14ac:dyDescent="0.25">
      <c r="B15" s="28"/>
      <c r="C15" s="29"/>
      <c r="D15" s="29"/>
      <c r="E15" s="29"/>
      <c r="F15" s="29"/>
      <c r="G15" s="29"/>
      <c r="H15" s="29"/>
      <c r="I15" s="29"/>
      <c r="J15" s="29"/>
      <c r="K15" s="29"/>
      <c r="L15" s="29"/>
      <c r="M15" s="29"/>
      <c r="N15" s="29"/>
    </row>
    <row r="16" spans="2:19" ht="18" customHeight="1" x14ac:dyDescent="0.25">
      <c r="B16" s="28" t="s">
        <v>0</v>
      </c>
      <c r="C16" s="29"/>
      <c r="D16" s="30"/>
      <c r="E16" s="33"/>
      <c r="F16" s="29"/>
      <c r="G16" s="33"/>
      <c r="H16" s="29"/>
      <c r="I16" s="28" t="s">
        <v>53</v>
      </c>
      <c r="J16" s="29"/>
      <c r="K16" s="26"/>
      <c r="L16" s="29"/>
      <c r="M16" s="29"/>
      <c r="N16" s="29"/>
    </row>
    <row r="17" spans="2:14" ht="14.45" customHeight="1" x14ac:dyDescent="0.25">
      <c r="B17" s="28"/>
      <c r="C17" s="29"/>
      <c r="D17" s="29"/>
      <c r="E17" s="29"/>
      <c r="F17" s="29"/>
      <c r="G17" s="29"/>
      <c r="H17" s="29"/>
      <c r="I17" s="29"/>
      <c r="J17" s="29"/>
      <c r="K17" s="29"/>
      <c r="L17" s="29"/>
      <c r="M17" s="29"/>
      <c r="N17" s="29"/>
    </row>
    <row r="18" spans="2:14" ht="18" customHeight="1" x14ac:dyDescent="0.25">
      <c r="B18" s="28" t="s">
        <v>52</v>
      </c>
      <c r="C18" s="29"/>
      <c r="D18" s="26"/>
      <c r="E18" s="33"/>
      <c r="F18" s="29"/>
      <c r="G18" s="33"/>
      <c r="H18" s="29"/>
      <c r="I18" s="28" t="s">
        <v>148</v>
      </c>
      <c r="J18" s="29"/>
      <c r="K18" s="27"/>
      <c r="L18" s="29"/>
      <c r="N18" s="46"/>
    </row>
    <row r="19" spans="2:14" ht="12" customHeight="1" x14ac:dyDescent="0.25">
      <c r="B19" s="28"/>
      <c r="C19" s="29"/>
      <c r="D19" s="29"/>
      <c r="E19" s="29"/>
      <c r="F19" s="29"/>
      <c r="G19" s="29"/>
      <c r="H19" s="29"/>
      <c r="I19" s="29"/>
      <c r="J19" s="29"/>
      <c r="K19" s="29"/>
      <c r="L19" s="29"/>
      <c r="M19" s="29"/>
      <c r="N19" s="29"/>
    </row>
    <row r="20" spans="2:14" ht="18" customHeight="1" x14ac:dyDescent="0.25">
      <c r="B20" s="28" t="s">
        <v>101</v>
      </c>
      <c r="C20" s="29"/>
      <c r="D20" s="26"/>
      <c r="E20" s="51"/>
      <c r="G20" s="51"/>
      <c r="I20" s="51"/>
      <c r="J20" s="29"/>
      <c r="K20" s="46"/>
      <c r="L20" s="29"/>
      <c r="M20" s="46"/>
      <c r="N20" s="29"/>
    </row>
    <row r="21" spans="2:14" ht="12" customHeight="1" x14ac:dyDescent="0.25">
      <c r="B21" s="28"/>
      <c r="C21" s="29"/>
      <c r="E21" s="29"/>
      <c r="F21" s="29"/>
      <c r="G21" s="29"/>
      <c r="H21" s="29"/>
      <c r="I21" s="29"/>
      <c r="J21" s="29"/>
      <c r="K21" s="29"/>
      <c r="L21" s="29"/>
      <c r="M21" s="29"/>
      <c r="N21" s="29"/>
    </row>
    <row r="22" spans="2:14" ht="18" customHeight="1" x14ac:dyDescent="0.25">
      <c r="B22" s="28" t="s">
        <v>102</v>
      </c>
      <c r="C22" s="29"/>
      <c r="D22" s="26"/>
      <c r="I22" s="26"/>
      <c r="J22" s="29"/>
      <c r="K22" s="29"/>
      <c r="L22" s="29"/>
      <c r="M22" s="29"/>
      <c r="N22" s="29"/>
    </row>
    <row r="23" spans="2:14" ht="12" customHeight="1" x14ac:dyDescent="0.25">
      <c r="B23" s="28"/>
      <c r="C23" s="29"/>
      <c r="E23" s="29"/>
      <c r="F23" s="29"/>
      <c r="G23" s="29"/>
      <c r="H23" s="29"/>
      <c r="I23" s="29"/>
      <c r="J23" s="29"/>
      <c r="K23" s="29"/>
      <c r="L23" s="29"/>
      <c r="M23" s="29"/>
      <c r="N23" s="29"/>
    </row>
    <row r="24" spans="2:14" ht="18" customHeight="1" x14ac:dyDescent="0.25">
      <c r="B24" s="29"/>
      <c r="C24" s="29"/>
      <c r="D24" s="26"/>
      <c r="E24" s="51"/>
      <c r="I24" s="26"/>
      <c r="J24" s="29"/>
      <c r="K24" s="46"/>
      <c r="L24" s="29"/>
      <c r="M24" s="46"/>
      <c r="N24" s="29"/>
    </row>
    <row r="25" spans="2:14" ht="6" customHeight="1" x14ac:dyDescent="0.25">
      <c r="B25" s="25"/>
      <c r="C25" s="22"/>
      <c r="D25" s="22"/>
      <c r="E25" s="22"/>
      <c r="F25" s="22"/>
      <c r="G25" s="22"/>
      <c r="H25" s="22"/>
      <c r="I25" s="22"/>
      <c r="J25" s="22"/>
      <c r="K25" s="22"/>
      <c r="L25" s="22"/>
      <c r="M25" s="22"/>
      <c r="N25" s="22"/>
    </row>
    <row r="26" spans="2:14" ht="6" customHeight="1" x14ac:dyDescent="0.25">
      <c r="B26" s="24"/>
    </row>
    <row r="27" spans="2:14" ht="18" customHeight="1" x14ac:dyDescent="0.25">
      <c r="B27" s="24" t="s">
        <v>149</v>
      </c>
      <c r="D27" s="61"/>
      <c r="I27" s="26"/>
    </row>
    <row r="28" spans="2:14" ht="12" customHeight="1" x14ac:dyDescent="0.25">
      <c r="B28" s="24"/>
    </row>
    <row r="29" spans="2:14" ht="18" customHeight="1" x14ac:dyDescent="0.25">
      <c r="B29" s="24" t="s">
        <v>138</v>
      </c>
      <c r="E29" s="56"/>
      <c r="G29" s="56"/>
    </row>
    <row r="30" spans="2:14" ht="18" customHeight="1" x14ac:dyDescent="0.25">
      <c r="B30" s="24"/>
      <c r="E30" s="63">
        <f>IF(E29=42195,"Marathon",IF(E29=21097.5,"Halbmarathon",E29))</f>
        <v>0</v>
      </c>
      <c r="G30" s="21">
        <f>IF(G29=42195,"Marathon",IF(G29=21097.5,"Halbmarathon",G29))</f>
        <v>0</v>
      </c>
      <c r="H30" s="21"/>
      <c r="J30" s="21"/>
    </row>
    <row r="31" spans="2:14" ht="8.4499999999999993" customHeight="1" x14ac:dyDescent="0.25">
      <c r="B31" s="24"/>
    </row>
    <row r="32" spans="2:14" ht="18" customHeight="1" x14ac:dyDescent="0.25">
      <c r="B32" s="24" t="s">
        <v>234</v>
      </c>
      <c r="D32" s="24" t="s">
        <v>123</v>
      </c>
      <c r="E32" s="31"/>
      <c r="G32" s="31"/>
    </row>
    <row r="33" spans="2:13" ht="18" customHeight="1" x14ac:dyDescent="0.25">
      <c r="B33" s="66" t="s">
        <v>235</v>
      </c>
      <c r="D33" s="24" t="s">
        <v>124</v>
      </c>
      <c r="E33" s="31"/>
      <c r="G33" s="31"/>
    </row>
    <row r="34" spans="2:13" ht="18" customHeight="1" x14ac:dyDescent="0.25">
      <c r="B34" s="66" t="s">
        <v>134</v>
      </c>
      <c r="D34" s="34"/>
      <c r="E34" s="64" t="str">
        <f>IFERROR((E33-E32)/E29*1000,"")</f>
        <v/>
      </c>
      <c r="F34" s="21"/>
      <c r="G34" s="64" t="str">
        <f>IFERROR((G33-G32)/G29*1000,"")</f>
        <v/>
      </c>
      <c r="H34" s="21"/>
      <c r="J34" s="21"/>
      <c r="L34" s="39"/>
    </row>
    <row r="35" spans="2:13" ht="9" customHeight="1" x14ac:dyDescent="0.25"/>
    <row r="36" spans="2:13" ht="18" customHeight="1" x14ac:dyDescent="0.25">
      <c r="B36" s="24" t="s">
        <v>132</v>
      </c>
      <c r="E36" s="31"/>
      <c r="G36" s="31"/>
    </row>
    <row r="37" spans="2:13" ht="18" customHeight="1" x14ac:dyDescent="0.25">
      <c r="B37" s="66" t="s">
        <v>133</v>
      </c>
      <c r="D37" s="34"/>
      <c r="E37" s="65" t="str">
        <f>IFERROR(E36/E29," ")</f>
        <v xml:space="preserve"> </v>
      </c>
      <c r="F37" s="39"/>
      <c r="G37" s="65" t="str">
        <f>IFERROR(G36/G29," ")</f>
        <v xml:space="preserve"> </v>
      </c>
      <c r="L37" s="39"/>
    </row>
    <row r="38" spans="2:13" ht="9" customHeight="1" x14ac:dyDescent="0.25">
      <c r="B38" s="24"/>
    </row>
    <row r="39" spans="2:13" ht="18" customHeight="1" x14ac:dyDescent="0.25">
      <c r="B39" s="24" t="s">
        <v>55</v>
      </c>
      <c r="E39" s="26"/>
      <c r="G39" s="26"/>
    </row>
    <row r="40" spans="2:13" ht="18" customHeight="1" x14ac:dyDescent="0.25">
      <c r="B40" s="43" t="s">
        <v>150</v>
      </c>
    </row>
    <row r="41" spans="2:13" ht="18" customHeight="1" x14ac:dyDescent="0.25">
      <c r="B41" s="24" t="s">
        <v>56</v>
      </c>
      <c r="E41" s="26"/>
      <c r="G41" s="26"/>
    </row>
    <row r="42" spans="2:13" ht="18" customHeight="1" x14ac:dyDescent="0.25">
      <c r="B42" s="43" t="s">
        <v>151</v>
      </c>
    </row>
    <row r="43" spans="2:13" ht="18" customHeight="1" x14ac:dyDescent="0.25">
      <c r="B43" s="24" t="s">
        <v>54</v>
      </c>
      <c r="E43" s="26"/>
      <c r="G43" s="26"/>
    </row>
    <row r="44" spans="2:13" ht="18" customHeight="1" x14ac:dyDescent="0.25">
      <c r="B44" s="43" t="s">
        <v>152</v>
      </c>
    </row>
    <row r="45" spans="2:13" ht="18" customHeight="1" x14ac:dyDescent="0.25">
      <c r="B45" s="24" t="s">
        <v>154</v>
      </c>
      <c r="E45" s="26"/>
      <c r="I45" s="24"/>
      <c r="K45" s="21"/>
    </row>
    <row r="46" spans="2:13" ht="12" customHeight="1" x14ac:dyDescent="0.25">
      <c r="B46" s="24"/>
    </row>
    <row r="47" spans="2:13" ht="18" customHeight="1" x14ac:dyDescent="0.25">
      <c r="B47" s="24" t="s">
        <v>103</v>
      </c>
      <c r="E47" s="262"/>
      <c r="F47" s="262"/>
      <c r="G47" s="262"/>
      <c r="H47" s="262"/>
      <c r="I47" s="262"/>
      <c r="J47" s="262"/>
      <c r="K47" s="262"/>
      <c r="L47" s="262"/>
      <c r="M47" s="262"/>
    </row>
    <row r="48" spans="2:13" ht="18" customHeight="1" x14ac:dyDescent="0.25">
      <c r="B48" s="43" t="s">
        <v>153</v>
      </c>
      <c r="E48" s="262"/>
      <c r="F48" s="262"/>
      <c r="G48" s="262"/>
      <c r="H48" s="262"/>
      <c r="I48" s="262"/>
      <c r="J48" s="262"/>
      <c r="K48" s="262"/>
      <c r="L48" s="262"/>
      <c r="M48" s="262"/>
    </row>
    <row r="49" spans="2:14" ht="18" customHeight="1" x14ac:dyDescent="0.25">
      <c r="B49" s="24"/>
      <c r="E49" s="262"/>
      <c r="F49" s="262"/>
      <c r="G49" s="262"/>
      <c r="H49" s="262"/>
      <c r="I49" s="262"/>
      <c r="J49" s="262"/>
      <c r="K49" s="262"/>
      <c r="L49" s="262"/>
      <c r="M49" s="262"/>
    </row>
    <row r="50" spans="2:14" ht="6" customHeight="1" x14ac:dyDescent="0.25">
      <c r="B50" s="42"/>
      <c r="C50" s="22"/>
      <c r="D50" s="22"/>
      <c r="E50" s="22"/>
      <c r="F50" s="22"/>
      <c r="G50" s="22"/>
      <c r="H50" s="22"/>
      <c r="I50" s="22"/>
      <c r="J50" s="22"/>
      <c r="K50" s="22"/>
      <c r="L50" s="22"/>
      <c r="M50" s="22"/>
      <c r="N50" s="22"/>
    </row>
    <row r="51" spans="2:14" ht="6" customHeight="1" x14ac:dyDescent="0.25">
      <c r="E51" s="21"/>
      <c r="G51" s="21"/>
      <c r="I51" s="21"/>
      <c r="K51" s="21"/>
    </row>
    <row r="52" spans="2:14" ht="18" customHeight="1" x14ac:dyDescent="0.25">
      <c r="B52" s="67" t="s">
        <v>155</v>
      </c>
      <c r="E52" s="21"/>
      <c r="G52" s="21"/>
      <c r="I52" s="21"/>
      <c r="K52" s="21"/>
    </row>
    <row r="53" spans="2:14" ht="18" customHeight="1" x14ac:dyDescent="0.25">
      <c r="B53" s="68" t="s">
        <v>115</v>
      </c>
      <c r="C53" s="68"/>
      <c r="D53" s="68"/>
      <c r="E53" s="26"/>
      <c r="I53" s="24" t="s">
        <v>142</v>
      </c>
      <c r="K53" s="26"/>
    </row>
    <row r="54" spans="2:14" ht="6" customHeight="1" x14ac:dyDescent="0.25">
      <c r="B54" s="24"/>
      <c r="E54" s="21"/>
      <c r="G54" s="21"/>
      <c r="I54" s="21"/>
      <c r="K54" s="21"/>
    </row>
    <row r="55" spans="2:14" ht="18" customHeight="1" x14ac:dyDescent="0.25">
      <c r="B55" s="24" t="s">
        <v>102</v>
      </c>
      <c r="E55" s="26"/>
      <c r="K55" s="26"/>
    </row>
    <row r="56" spans="2:14" ht="6" customHeight="1" x14ac:dyDescent="0.25">
      <c r="B56" s="24"/>
      <c r="E56" s="21"/>
      <c r="G56" s="21"/>
      <c r="K56" s="21"/>
    </row>
    <row r="57" spans="2:14" ht="18" customHeight="1" x14ac:dyDescent="0.25">
      <c r="B57" s="24"/>
      <c r="E57" s="26"/>
      <c r="K57" s="26"/>
    </row>
    <row r="58" spans="2:14" ht="12" customHeight="1" x14ac:dyDescent="0.25">
      <c r="B58" s="24"/>
    </row>
    <row r="59" spans="2:14" ht="18" customHeight="1" x14ac:dyDescent="0.25">
      <c r="B59" s="24" t="s">
        <v>116</v>
      </c>
      <c r="E59" s="26"/>
      <c r="I59" s="24" t="s">
        <v>142</v>
      </c>
      <c r="K59" s="26"/>
    </row>
    <row r="60" spans="2:14" ht="6" customHeight="1" x14ac:dyDescent="0.25">
      <c r="B60" s="24"/>
      <c r="E60" s="21"/>
      <c r="G60" s="21"/>
      <c r="I60" s="21"/>
      <c r="K60" s="21"/>
    </row>
    <row r="61" spans="2:14" ht="18" customHeight="1" x14ac:dyDescent="0.25">
      <c r="B61" s="24" t="s">
        <v>102</v>
      </c>
      <c r="E61" s="26"/>
      <c r="K61" s="26"/>
    </row>
    <row r="62" spans="2:14" ht="6" customHeight="1" x14ac:dyDescent="0.25">
      <c r="E62" s="21"/>
      <c r="G62" s="21"/>
      <c r="K62" s="21"/>
    </row>
    <row r="63" spans="2:14" ht="18" customHeight="1" x14ac:dyDescent="0.25">
      <c r="E63" s="26"/>
      <c r="K63" s="26"/>
    </row>
    <row r="64" spans="2:14" ht="6" customHeight="1" x14ac:dyDescent="0.25"/>
    <row r="65" spans="2:14" ht="15" customHeight="1" x14ac:dyDescent="0.25">
      <c r="B65" s="54" t="s">
        <v>158</v>
      </c>
    </row>
    <row r="66" spans="2:14" ht="15" customHeight="1" x14ac:dyDescent="0.25">
      <c r="B66" s="263" t="s">
        <v>156</v>
      </c>
      <c r="C66" s="263"/>
      <c r="D66" s="263"/>
      <c r="E66" s="263"/>
      <c r="F66" s="263"/>
      <c r="G66" s="263"/>
      <c r="H66" s="263"/>
      <c r="I66" s="263"/>
      <c r="J66" s="263"/>
      <c r="K66" s="263"/>
      <c r="L66" s="263"/>
      <c r="M66" s="263"/>
      <c r="N66" s="53"/>
    </row>
    <row r="67" spans="2:14" ht="42" customHeight="1" x14ac:dyDescent="0.25">
      <c r="B67" s="263" t="s">
        <v>157</v>
      </c>
      <c r="C67" s="263"/>
      <c r="D67" s="263"/>
      <c r="E67" s="263"/>
      <c r="F67" s="263"/>
      <c r="G67" s="263"/>
      <c r="H67" s="263"/>
      <c r="I67" s="263"/>
      <c r="J67" s="263"/>
      <c r="K67" s="263"/>
      <c r="L67" s="263"/>
      <c r="M67" s="263"/>
      <c r="N67" s="53"/>
    </row>
    <row r="68" spans="2:14" x14ac:dyDescent="0.25">
      <c r="B68" s="54" t="s">
        <v>121</v>
      </c>
    </row>
    <row r="69" spans="2:14" ht="27" customHeight="1" x14ac:dyDescent="0.25">
      <c r="B69" s="263" t="s">
        <v>159</v>
      </c>
      <c r="C69" s="263"/>
      <c r="D69" s="263"/>
      <c r="E69" s="263"/>
      <c r="F69" s="263"/>
      <c r="G69" s="263"/>
      <c r="H69" s="263"/>
      <c r="I69" s="263"/>
      <c r="J69" s="263"/>
      <c r="K69" s="263"/>
      <c r="L69" s="263"/>
      <c r="M69" s="263"/>
      <c r="N69" s="55"/>
    </row>
    <row r="70" spans="2:14" ht="18" customHeight="1" x14ac:dyDescent="0.25">
      <c r="B70" s="24" t="s">
        <v>136</v>
      </c>
      <c r="E70" s="262"/>
      <c r="F70" s="262"/>
      <c r="G70" s="262"/>
      <c r="H70" s="262"/>
      <c r="I70" s="262"/>
      <c r="J70" s="262"/>
      <c r="K70" s="262"/>
      <c r="L70" s="262"/>
      <c r="M70" s="262"/>
    </row>
    <row r="71" spans="2:14" ht="18" customHeight="1" x14ac:dyDescent="0.25">
      <c r="B71" s="24"/>
      <c r="E71" s="262"/>
      <c r="F71" s="262"/>
      <c r="G71" s="262"/>
      <c r="H71" s="262"/>
      <c r="I71" s="262"/>
      <c r="J71" s="262"/>
      <c r="K71" s="262"/>
      <c r="L71" s="262"/>
      <c r="M71" s="262"/>
    </row>
    <row r="72" spans="2:14" ht="11.25" customHeight="1" x14ac:dyDescent="0.25"/>
    <row r="73" spans="2:14" ht="18" customHeight="1" x14ac:dyDescent="0.25">
      <c r="B73" s="24" t="s">
        <v>104</v>
      </c>
      <c r="E73" s="27"/>
    </row>
    <row r="74" spans="2:14" ht="6" customHeight="1" x14ac:dyDescent="0.25"/>
    <row r="75" spans="2:14" ht="18" customHeight="1" x14ac:dyDescent="0.25">
      <c r="B75" s="21" t="s">
        <v>57</v>
      </c>
      <c r="D75" s="23" t="s">
        <v>106</v>
      </c>
      <c r="E75" s="69">
        <v>1</v>
      </c>
      <c r="G75" s="21" t="s">
        <v>105</v>
      </c>
    </row>
    <row r="76" spans="2:14" ht="18" customHeight="1" x14ac:dyDescent="0.25">
      <c r="D76" s="23" t="s">
        <v>106</v>
      </c>
      <c r="E76" s="32"/>
      <c r="G76" s="21" t="s">
        <v>243</v>
      </c>
    </row>
    <row r="77" spans="2:14" ht="6" customHeight="1" x14ac:dyDescent="0.25"/>
  </sheetData>
  <sheetProtection sheet="1" objects="1" scenarios="1"/>
  <mergeCells count="13">
    <mergeCell ref="E47:M47"/>
    <mergeCell ref="D2:M3"/>
    <mergeCell ref="D4:M5"/>
    <mergeCell ref="D6:M6"/>
    <mergeCell ref="D8:M8"/>
    <mergeCell ref="D14:G14"/>
    <mergeCell ref="E71:M71"/>
    <mergeCell ref="E48:M48"/>
    <mergeCell ref="E49:M49"/>
    <mergeCell ref="B66:M66"/>
    <mergeCell ref="B67:M67"/>
    <mergeCell ref="B69:M69"/>
    <mergeCell ref="E70:M70"/>
  </mergeCells>
  <conditionalFormatting sqref="D22 E55 E57 E61 E63">
    <cfRule type="cellIs" priority="28" operator="greaterThan">
      <formula>0</formula>
    </cfRule>
  </conditionalFormatting>
  <conditionalFormatting sqref="D27">
    <cfRule type="cellIs" dxfId="186" priority="39" operator="greaterThan">
      <formula>0</formula>
    </cfRule>
  </conditionalFormatting>
  <conditionalFormatting sqref="D16:E16 K16 D18:E18 D20 E51:E54">
    <cfRule type="cellIs" dxfId="185" priority="44" operator="greaterThan">
      <formula>0</formula>
    </cfRule>
  </conditionalFormatting>
  <conditionalFormatting sqref="D24:E24">
    <cfRule type="cellIs" dxfId="184" priority="42" operator="greaterThan">
      <formula>0</formula>
    </cfRule>
    <cfRule type="cellIs" priority="43" operator="greaterThan">
      <formula>0</formula>
    </cfRule>
  </conditionalFormatting>
  <conditionalFormatting sqref="E29">
    <cfRule type="cellIs" dxfId="183" priority="5" operator="greaterThan">
      <formula>0</formula>
    </cfRule>
  </conditionalFormatting>
  <conditionalFormatting sqref="E32:E33">
    <cfRule type="cellIs" dxfId="182" priority="15" operator="greaterThan">
      <formula>0</formula>
    </cfRule>
  </conditionalFormatting>
  <conditionalFormatting sqref="E36:E37">
    <cfRule type="cellIs" dxfId="181" priority="35" operator="greaterThan">
      <formula>0</formula>
    </cfRule>
  </conditionalFormatting>
  <conditionalFormatting sqref="E39">
    <cfRule type="cellIs" dxfId="180" priority="37" operator="greaterThan">
      <formula>0</formula>
    </cfRule>
  </conditionalFormatting>
  <conditionalFormatting sqref="E41">
    <cfRule type="cellIs" dxfId="179" priority="36" operator="greaterThan">
      <formula>0</formula>
    </cfRule>
  </conditionalFormatting>
  <conditionalFormatting sqref="E43">
    <cfRule type="cellIs" dxfId="178" priority="38" operator="greaterThan">
      <formula>0</formula>
    </cfRule>
  </conditionalFormatting>
  <conditionalFormatting sqref="E47:E53">
    <cfRule type="cellIs" dxfId="177" priority="18" operator="greaterThan">
      <formula>0</formula>
    </cfRule>
  </conditionalFormatting>
  <conditionalFormatting sqref="E54:E57 K59:K63 E60:E63 D16:E16 K16 D18:E18 K18 N18 D20 D22 E45 M50:N52">
    <cfRule type="cellIs" dxfId="176" priority="27" operator="greaterThan">
      <formula>0</formula>
    </cfRule>
  </conditionalFormatting>
  <conditionalFormatting sqref="E59">
    <cfRule type="cellIs" dxfId="175" priority="16" operator="greaterThan">
      <formula>0</formula>
    </cfRule>
  </conditionalFormatting>
  <conditionalFormatting sqref="E59:E60">
    <cfRule type="cellIs" dxfId="174" priority="17" operator="greaterThan">
      <formula>0</formula>
    </cfRule>
  </conditionalFormatting>
  <conditionalFormatting sqref="E70:E71">
    <cfRule type="cellIs" dxfId="173" priority="6" operator="greaterThan">
      <formula>0</formula>
    </cfRule>
  </conditionalFormatting>
  <conditionalFormatting sqref="E73">
    <cfRule type="cellIs" dxfId="172" priority="34" operator="greaterThan">
      <formula>0</formula>
    </cfRule>
  </conditionalFormatting>
  <conditionalFormatting sqref="E75:E76">
    <cfRule type="cellIs" dxfId="171" priority="33" operator="greaterThan">
      <formula>0</formula>
    </cfRule>
  </conditionalFormatting>
  <conditionalFormatting sqref="G16 G18">
    <cfRule type="cellIs" dxfId="170" priority="45" operator="greaterThan">
      <formula>0</formula>
    </cfRule>
    <cfRule type="cellIs" dxfId="169" priority="46" operator="greaterThan">
      <formula>0</formula>
    </cfRule>
  </conditionalFormatting>
  <conditionalFormatting sqref="G29">
    <cfRule type="cellIs" dxfId="168" priority="3" operator="greaterThan">
      <formula>0</formula>
    </cfRule>
  </conditionalFormatting>
  <conditionalFormatting sqref="G32:G33">
    <cfRule type="cellIs" dxfId="167" priority="11" operator="greaterThan">
      <formula>0</formula>
    </cfRule>
  </conditionalFormatting>
  <conditionalFormatting sqref="G36:G37">
    <cfRule type="cellIs" dxfId="166" priority="2" operator="greaterThan">
      <formula>0</formula>
    </cfRule>
  </conditionalFormatting>
  <conditionalFormatting sqref="G39">
    <cfRule type="cellIs" dxfId="165" priority="13" operator="greaterThan">
      <formula>0</formula>
    </cfRule>
  </conditionalFormatting>
  <conditionalFormatting sqref="G41">
    <cfRule type="cellIs" dxfId="164" priority="12" operator="greaterThan">
      <formula>0</formula>
    </cfRule>
  </conditionalFormatting>
  <conditionalFormatting sqref="G43">
    <cfRule type="cellIs" dxfId="163" priority="14" operator="greaterThan">
      <formula>0</formula>
    </cfRule>
  </conditionalFormatting>
  <conditionalFormatting sqref="G54 G51:G52 K51:K52 K54 I51:I52 I54">
    <cfRule type="cellIs" dxfId="162" priority="32" operator="greaterThan">
      <formula>0</formula>
    </cfRule>
  </conditionalFormatting>
  <conditionalFormatting sqref="G54">
    <cfRule type="cellIs" dxfId="161" priority="31" operator="greaterThan">
      <formula>0</formula>
    </cfRule>
  </conditionalFormatting>
  <conditionalFormatting sqref="G56 E56 K56">
    <cfRule type="cellIs" dxfId="160" priority="22" operator="greaterThan">
      <formula>0</formula>
    </cfRule>
  </conditionalFormatting>
  <conditionalFormatting sqref="G56">
    <cfRule type="cellIs" dxfId="159" priority="21" operator="greaterThan">
      <formula>0</formula>
    </cfRule>
  </conditionalFormatting>
  <conditionalFormatting sqref="G60 K60 I60">
    <cfRule type="cellIs" dxfId="158" priority="30" operator="greaterThan">
      <formula>0</formula>
    </cfRule>
  </conditionalFormatting>
  <conditionalFormatting sqref="G60">
    <cfRule type="cellIs" dxfId="157" priority="29" operator="greaterThan">
      <formula>0</formula>
    </cfRule>
  </conditionalFormatting>
  <conditionalFormatting sqref="G62 E62 K62">
    <cfRule type="cellIs" dxfId="156" priority="20" operator="greaterThan">
      <formula>0</formula>
    </cfRule>
  </conditionalFormatting>
  <conditionalFormatting sqref="G62">
    <cfRule type="cellIs" dxfId="155" priority="19" operator="greaterThan">
      <formula>0</formula>
    </cfRule>
  </conditionalFormatting>
  <conditionalFormatting sqref="I22 I24">
    <cfRule type="cellIs" dxfId="154" priority="26" operator="greaterThan">
      <formula>0</formula>
    </cfRule>
  </conditionalFormatting>
  <conditionalFormatting sqref="I27">
    <cfRule type="cellIs" dxfId="153" priority="25" operator="greaterThan">
      <formula>0</formula>
    </cfRule>
  </conditionalFormatting>
  <conditionalFormatting sqref="I50:I52">
    <cfRule type="cellIs" dxfId="152" priority="23" operator="greaterThan">
      <formula>0</formula>
    </cfRule>
  </conditionalFormatting>
  <conditionalFormatting sqref="I54 I60 D14">
    <cfRule type="cellIs" dxfId="151" priority="40" operator="greaterThan">
      <formula>0</formula>
    </cfRule>
  </conditionalFormatting>
  <conditionalFormatting sqref="K24 M24">
    <cfRule type="cellIs" dxfId="150" priority="41" operator="greaterThan">
      <formula>0</formula>
    </cfRule>
  </conditionalFormatting>
  <conditionalFormatting sqref="K50:K57 G50:G52">
    <cfRule type="cellIs" dxfId="149" priority="24" operator="greaterThan">
      <formula>0</formula>
    </cfRule>
  </conditionalFormatting>
  <printOptions horizontalCentered="1"/>
  <pageMargins left="0.51181102362204722" right="0.31496062992125984" top="0.35433070866141736" bottom="0.55118110236220474" header="0.31496062992125984" footer="0.31496062992125984"/>
  <pageSetup paperSize="9" scale="70" orientation="portrait" r:id="rId1"/>
  <headerFooter>
    <oddFooter>&amp;CNAT-Vermessungsformular_v26.1 • © kjroth • Alle Rechte vorbehalten!&amp;RSeite 1</oddFooter>
  </headerFooter>
  <drawing r:id="rId2"/>
  <legacyDrawing r:id="rId3"/>
  <extLst>
    <ext xmlns:x14="http://schemas.microsoft.com/office/spreadsheetml/2009/9/main" uri="{CCE6A557-97BC-4b89-ADB6-D9C93CAAB3DF}">
      <x14:dataValidations xmlns:xm="http://schemas.microsoft.com/office/excel/2006/main" count="6">
        <x14:dataValidation type="list" allowBlank="1" showInputMessage="1" showErrorMessage="1" xr:uid="{E117795E-9EED-419A-9BBD-F64E815DB5C3}">
          <x14:formula1>
            <xm:f>Basisdaten!$E$2:$E$6</xm:f>
          </x14:formula1>
          <xm:sqref>K59 K53</xm:sqref>
        </x14:dataValidation>
        <x14:dataValidation type="list" allowBlank="1" showInputMessage="1" showErrorMessage="1" xr:uid="{BF4C269A-584B-4FC5-AD54-43B10C100B74}">
          <x14:formula1>
            <xm:f>Basisdaten!$G$2:$G$6</xm:f>
          </x14:formula1>
          <xm:sqref>D27</xm:sqref>
        </x14:dataValidation>
        <x14:dataValidation type="list" allowBlank="1" showInputMessage="1" showErrorMessage="1" xr:uid="{1CD01552-C65A-4934-92FC-B586D9D4BCF9}">
          <x14:formula1>
            <xm:f>Basisdaten!$G$8:$G$12</xm:f>
          </x14:formula1>
          <xm:sqref>E43 G43</xm:sqref>
        </x14:dataValidation>
        <x14:dataValidation type="list" allowBlank="1" showInputMessage="1" showErrorMessage="1" xr:uid="{1D1D6E73-C759-400F-B9AC-87AA2813E694}">
          <x14:formula1>
            <xm:f>Basisdaten!$G$20:$G$26</xm:f>
          </x14:formula1>
          <xm:sqref>E41 G41</xm:sqref>
        </x14:dataValidation>
        <x14:dataValidation type="list" allowBlank="1" showInputMessage="1" showErrorMessage="1" xr:uid="{CC6C0093-2B38-4317-B870-E199FA71192A}">
          <x14:formula1>
            <xm:f>Basisdaten!$G$14:$G$18</xm:f>
          </x14:formula1>
          <xm:sqref>E39 G39</xm:sqref>
        </x14:dataValidation>
        <x14:dataValidation type="list" allowBlank="1" showInputMessage="1" showErrorMessage="1" xr:uid="{A7BADF0F-A116-45B0-B7E7-66392A4A3ED0}">
          <x14:formula1>
            <xm:f>Basisdaten!$B$2:$B$27</xm:f>
          </x14:formula1>
          <xm:sqref>D14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6A0414-833C-4E32-802A-F2EA26D27A8D}">
  <sheetPr>
    <pageSetUpPr fitToPage="1"/>
  </sheetPr>
  <dimension ref="B2:S77"/>
  <sheetViews>
    <sheetView zoomScaleNormal="100" zoomScaleSheetLayoutView="100" workbookViewId="0">
      <selection activeCell="D14" sqref="D14:G14"/>
    </sheetView>
  </sheetViews>
  <sheetFormatPr baseColWidth="10" defaultColWidth="11.42578125" defaultRowHeight="14.25" x14ac:dyDescent="0.25"/>
  <cols>
    <col min="1" max="1" width="3.7109375" style="20" customWidth="1"/>
    <col min="2" max="2" width="12.7109375" style="21" customWidth="1"/>
    <col min="3" max="3" width="14.85546875" style="20" customWidth="1"/>
    <col min="4" max="4" width="16" style="20" customWidth="1"/>
    <col min="5" max="5" width="15.7109375" style="20" customWidth="1"/>
    <col min="6" max="6" width="0.85546875" style="20" customWidth="1"/>
    <col min="7" max="7" width="15.7109375" style="20" customWidth="1"/>
    <col min="8" max="8" width="0.85546875" style="20" customWidth="1"/>
    <col min="9" max="9" width="15.7109375" style="20" customWidth="1"/>
    <col min="10" max="10" width="0.85546875" style="20" customWidth="1"/>
    <col min="11" max="11" width="15.7109375" style="20" customWidth="1"/>
    <col min="12" max="12" width="0.85546875" style="20" customWidth="1"/>
    <col min="13" max="13" width="15.7109375" style="20" customWidth="1"/>
    <col min="14" max="14" width="4.140625" style="20" customWidth="1"/>
    <col min="15" max="16384" width="11.42578125" style="20"/>
  </cols>
  <sheetData>
    <row r="2" spans="2:19" ht="14.25" customHeight="1" x14ac:dyDescent="0.25">
      <c r="D2" s="264" t="s">
        <v>144</v>
      </c>
      <c r="E2" s="264"/>
      <c r="F2" s="264"/>
      <c r="G2" s="264"/>
      <c r="H2" s="264"/>
      <c r="I2" s="264"/>
      <c r="J2" s="264"/>
      <c r="K2" s="264"/>
      <c r="L2" s="264"/>
      <c r="M2" s="264"/>
      <c r="N2" s="57"/>
    </row>
    <row r="3" spans="2:19" ht="31.5" customHeight="1" x14ac:dyDescent="0.25">
      <c r="D3" s="264"/>
      <c r="E3" s="264"/>
      <c r="F3" s="264"/>
      <c r="G3" s="264"/>
      <c r="H3" s="264"/>
      <c r="I3" s="264"/>
      <c r="J3" s="264"/>
      <c r="K3" s="264"/>
      <c r="L3" s="264"/>
      <c r="M3" s="264"/>
      <c r="N3" s="57"/>
    </row>
    <row r="4" spans="2:19" ht="14.25" customHeight="1" x14ac:dyDescent="0.25">
      <c r="D4" s="265" t="s">
        <v>145</v>
      </c>
      <c r="E4" s="265"/>
      <c r="F4" s="265"/>
      <c r="G4" s="265"/>
      <c r="H4" s="265"/>
      <c r="I4" s="265"/>
      <c r="J4" s="265"/>
      <c r="K4" s="265"/>
      <c r="L4" s="265"/>
      <c r="M4" s="265"/>
      <c r="N4" s="58"/>
    </row>
    <row r="5" spans="2:19" ht="14.25" customHeight="1" x14ac:dyDescent="0.25">
      <c r="D5" s="265"/>
      <c r="E5" s="265"/>
      <c r="F5" s="265"/>
      <c r="G5" s="265"/>
      <c r="H5" s="265"/>
      <c r="I5" s="265"/>
      <c r="J5" s="265"/>
      <c r="K5" s="265"/>
      <c r="L5" s="265"/>
      <c r="M5" s="265"/>
      <c r="N5" s="58"/>
    </row>
    <row r="6" spans="2:19" ht="26.25" x14ac:dyDescent="0.25">
      <c r="D6" s="266" t="s">
        <v>147</v>
      </c>
      <c r="E6" s="266"/>
      <c r="F6" s="266"/>
      <c r="G6" s="266"/>
      <c r="H6" s="266"/>
      <c r="I6" s="266"/>
      <c r="J6" s="266"/>
      <c r="K6" s="266"/>
      <c r="L6" s="266"/>
      <c r="M6" s="266"/>
      <c r="N6" s="59"/>
    </row>
    <row r="7" spans="2:19" ht="15" customHeight="1" x14ac:dyDescent="0.25"/>
    <row r="8" spans="2:19" ht="15" customHeight="1" x14ac:dyDescent="0.25">
      <c r="D8" s="267" t="s">
        <v>244</v>
      </c>
      <c r="E8" s="267"/>
      <c r="F8" s="267"/>
      <c r="G8" s="267"/>
      <c r="H8" s="267"/>
      <c r="I8" s="267"/>
      <c r="J8" s="267"/>
      <c r="K8" s="267"/>
      <c r="L8" s="267"/>
      <c r="M8" s="267"/>
      <c r="N8" s="60"/>
      <c r="O8" s="41"/>
      <c r="P8" s="41"/>
      <c r="Q8" s="41"/>
      <c r="R8" s="41"/>
      <c r="S8" s="41"/>
    </row>
    <row r="10" spans="2:19" ht="6" customHeight="1" x14ac:dyDescent="0.25">
      <c r="B10" s="25"/>
      <c r="C10" s="22"/>
      <c r="D10" s="45"/>
      <c r="E10" s="45"/>
      <c r="F10" s="45"/>
      <c r="G10" s="45"/>
      <c r="H10" s="45"/>
      <c r="I10" s="45"/>
      <c r="J10" s="45"/>
      <c r="K10" s="45"/>
      <c r="L10" s="45"/>
      <c r="M10" s="45"/>
      <c r="N10" s="45"/>
    </row>
    <row r="11" spans="2:19" ht="6" customHeight="1" x14ac:dyDescent="0.25"/>
    <row r="12" spans="2:19" x14ac:dyDescent="0.25">
      <c r="B12" s="44" t="s">
        <v>146</v>
      </c>
    </row>
    <row r="13" spans="2:19" ht="8.25" customHeight="1" x14ac:dyDescent="0.25"/>
    <row r="14" spans="2:19" s="29" customFormat="1" ht="18" customHeight="1" x14ac:dyDescent="0.25">
      <c r="B14" s="28" t="s">
        <v>51</v>
      </c>
      <c r="D14" s="268"/>
      <c r="E14" s="268"/>
      <c r="F14" s="268"/>
      <c r="G14" s="268"/>
    </row>
    <row r="15" spans="2:19" ht="14.45" customHeight="1" x14ac:dyDescent="0.25">
      <c r="B15" s="28"/>
      <c r="C15" s="29"/>
      <c r="D15" s="29"/>
      <c r="E15" s="29"/>
      <c r="F15" s="29"/>
      <c r="G15" s="29"/>
      <c r="H15" s="29"/>
      <c r="I15" s="29"/>
      <c r="J15" s="29"/>
      <c r="K15" s="29"/>
      <c r="L15" s="29"/>
      <c r="M15" s="29"/>
      <c r="N15" s="29"/>
    </row>
    <row r="16" spans="2:19" ht="18" customHeight="1" x14ac:dyDescent="0.25">
      <c r="B16" s="28" t="s">
        <v>0</v>
      </c>
      <c r="C16" s="29"/>
      <c r="D16" s="30"/>
      <c r="E16" s="33"/>
      <c r="F16" s="29"/>
      <c r="G16" s="33"/>
      <c r="H16" s="29"/>
      <c r="I16" s="28" t="s">
        <v>53</v>
      </c>
      <c r="J16" s="29"/>
      <c r="K16" s="26"/>
      <c r="L16" s="29"/>
      <c r="M16" s="29"/>
      <c r="N16" s="29"/>
    </row>
    <row r="17" spans="2:14" ht="14.45" customHeight="1" x14ac:dyDescent="0.25">
      <c r="B17" s="28"/>
      <c r="C17" s="29"/>
      <c r="D17" s="29"/>
      <c r="E17" s="29"/>
      <c r="F17" s="29"/>
      <c r="G17" s="29"/>
      <c r="H17" s="29"/>
      <c r="I17" s="29"/>
      <c r="J17" s="29"/>
      <c r="K17" s="29"/>
      <c r="L17" s="29"/>
      <c r="M17" s="29"/>
      <c r="N17" s="29"/>
    </row>
    <row r="18" spans="2:14" ht="18" customHeight="1" x14ac:dyDescent="0.25">
      <c r="B18" s="28" t="s">
        <v>52</v>
      </c>
      <c r="C18" s="29"/>
      <c r="D18" s="26"/>
      <c r="E18" s="33"/>
      <c r="F18" s="29"/>
      <c r="G18" s="33"/>
      <c r="H18" s="29"/>
      <c r="I18" s="28" t="s">
        <v>148</v>
      </c>
      <c r="J18" s="29"/>
      <c r="K18" s="27"/>
      <c r="L18" s="29"/>
      <c r="N18" s="46"/>
    </row>
    <row r="19" spans="2:14" ht="12" customHeight="1" x14ac:dyDescent="0.25">
      <c r="B19" s="28"/>
      <c r="C19" s="29"/>
      <c r="D19" s="29"/>
      <c r="E19" s="29"/>
      <c r="F19" s="29"/>
      <c r="G19" s="29"/>
      <c r="H19" s="29"/>
      <c r="I19" s="29"/>
      <c r="J19" s="29"/>
      <c r="K19" s="29"/>
      <c r="L19" s="29"/>
      <c r="M19" s="29"/>
      <c r="N19" s="29"/>
    </row>
    <row r="20" spans="2:14" ht="18" customHeight="1" x14ac:dyDescent="0.25">
      <c r="B20" s="28" t="s">
        <v>101</v>
      </c>
      <c r="C20" s="29"/>
      <c r="D20" s="26"/>
      <c r="E20" s="51"/>
      <c r="G20" s="51"/>
      <c r="I20" s="51"/>
      <c r="J20" s="29"/>
      <c r="K20" s="46"/>
      <c r="L20" s="29"/>
      <c r="M20" s="46"/>
      <c r="N20" s="29"/>
    </row>
    <row r="21" spans="2:14" ht="12" customHeight="1" x14ac:dyDescent="0.25">
      <c r="B21" s="28"/>
      <c r="C21" s="29"/>
      <c r="E21" s="29"/>
      <c r="F21" s="29"/>
      <c r="G21" s="29"/>
      <c r="H21" s="29"/>
      <c r="I21" s="29"/>
      <c r="J21" s="29"/>
      <c r="K21" s="29"/>
      <c r="L21" s="29"/>
      <c r="M21" s="29"/>
      <c r="N21" s="29"/>
    </row>
    <row r="22" spans="2:14" ht="18" customHeight="1" x14ac:dyDescent="0.25">
      <c r="B22" s="28" t="s">
        <v>102</v>
      </c>
      <c r="C22" s="29"/>
      <c r="D22" s="26"/>
      <c r="I22" s="26"/>
      <c r="J22" s="29"/>
      <c r="K22" s="29"/>
      <c r="L22" s="29"/>
      <c r="M22" s="29"/>
      <c r="N22" s="29"/>
    </row>
    <row r="23" spans="2:14" ht="12" customHeight="1" x14ac:dyDescent="0.25">
      <c r="B23" s="28"/>
      <c r="C23" s="29"/>
      <c r="E23" s="29"/>
      <c r="F23" s="29"/>
      <c r="G23" s="29"/>
      <c r="H23" s="29"/>
      <c r="I23" s="29"/>
      <c r="J23" s="29"/>
      <c r="K23" s="29"/>
      <c r="L23" s="29"/>
      <c r="M23" s="29"/>
      <c r="N23" s="29"/>
    </row>
    <row r="24" spans="2:14" ht="18" customHeight="1" x14ac:dyDescent="0.25">
      <c r="B24" s="29"/>
      <c r="C24" s="29"/>
      <c r="D24" s="26"/>
      <c r="E24" s="51"/>
      <c r="I24" s="26"/>
      <c r="J24" s="29"/>
      <c r="K24" s="46"/>
      <c r="L24" s="29"/>
      <c r="M24" s="46"/>
      <c r="N24" s="29"/>
    </row>
    <row r="25" spans="2:14" ht="6" customHeight="1" x14ac:dyDescent="0.25">
      <c r="B25" s="25"/>
      <c r="C25" s="22"/>
      <c r="D25" s="22"/>
      <c r="E25" s="22"/>
      <c r="F25" s="22"/>
      <c r="G25" s="22"/>
      <c r="H25" s="22"/>
      <c r="I25" s="22"/>
      <c r="J25" s="22"/>
      <c r="K25" s="22"/>
      <c r="L25" s="22"/>
      <c r="M25" s="22"/>
      <c r="N25" s="22"/>
    </row>
    <row r="26" spans="2:14" ht="6" customHeight="1" x14ac:dyDescent="0.25">
      <c r="B26" s="24"/>
    </row>
    <row r="27" spans="2:14" ht="18" customHeight="1" x14ac:dyDescent="0.25">
      <c r="B27" s="24" t="s">
        <v>149</v>
      </c>
      <c r="D27" s="61"/>
      <c r="I27" s="26"/>
    </row>
    <row r="28" spans="2:14" ht="12" customHeight="1" x14ac:dyDescent="0.25">
      <c r="B28" s="24"/>
    </row>
    <row r="29" spans="2:14" ht="18" customHeight="1" x14ac:dyDescent="0.25">
      <c r="B29" s="24" t="s">
        <v>138</v>
      </c>
      <c r="E29" s="56"/>
      <c r="G29" s="56"/>
      <c r="I29" s="56"/>
    </row>
    <row r="30" spans="2:14" ht="18" customHeight="1" x14ac:dyDescent="0.25">
      <c r="B30" s="24"/>
      <c r="E30" s="63">
        <f>IF(E29=42195,"Marathon",IF(E29=21097.5,"Halbmarathon",E29))</f>
        <v>0</v>
      </c>
      <c r="G30" s="21">
        <f>IF(G29=42195,"Marathon",IF(G29=21097.5,"Halbmarathon",G29))</f>
        <v>0</v>
      </c>
      <c r="H30" s="21"/>
      <c r="I30" s="21">
        <f>IF(I29=42195,"Marathon",IF(I29=21097.5,"Halbmarathon",I29))</f>
        <v>0</v>
      </c>
      <c r="J30" s="21"/>
    </row>
    <row r="31" spans="2:14" ht="8.4499999999999993" customHeight="1" x14ac:dyDescent="0.25">
      <c r="B31" s="24"/>
    </row>
    <row r="32" spans="2:14" ht="18" customHeight="1" x14ac:dyDescent="0.25">
      <c r="B32" s="24" t="s">
        <v>234</v>
      </c>
      <c r="D32" s="24" t="s">
        <v>123</v>
      </c>
      <c r="E32" s="31"/>
      <c r="G32" s="31"/>
      <c r="I32" s="31"/>
    </row>
    <row r="33" spans="2:13" ht="18" customHeight="1" x14ac:dyDescent="0.25">
      <c r="B33" s="66" t="s">
        <v>235</v>
      </c>
      <c r="D33" s="24" t="s">
        <v>124</v>
      </c>
      <c r="E33" s="31"/>
      <c r="G33" s="31"/>
      <c r="I33" s="31"/>
    </row>
    <row r="34" spans="2:13" ht="18" customHeight="1" x14ac:dyDescent="0.25">
      <c r="B34" s="66" t="s">
        <v>134</v>
      </c>
      <c r="D34" s="34"/>
      <c r="E34" s="64" t="str">
        <f>IFERROR((E33-E32)/E29*1000,"")</f>
        <v/>
      </c>
      <c r="F34" s="21"/>
      <c r="G34" s="64" t="str">
        <f>IFERROR((G33-G32)/G29*1000,"")</f>
        <v/>
      </c>
      <c r="H34" s="21"/>
      <c r="I34" s="64" t="str">
        <f>IFERROR((I33-I32)/I29*1000,"")</f>
        <v/>
      </c>
      <c r="J34" s="21"/>
      <c r="L34" s="39"/>
    </row>
    <row r="35" spans="2:13" ht="9" customHeight="1" x14ac:dyDescent="0.25"/>
    <row r="36" spans="2:13" ht="18" customHeight="1" x14ac:dyDescent="0.25">
      <c r="B36" s="24" t="s">
        <v>132</v>
      </c>
      <c r="E36" s="31"/>
      <c r="G36" s="31"/>
      <c r="I36" s="31"/>
    </row>
    <row r="37" spans="2:13" ht="18" customHeight="1" x14ac:dyDescent="0.25">
      <c r="B37" s="66" t="s">
        <v>133</v>
      </c>
      <c r="D37" s="34"/>
      <c r="E37" s="65" t="str">
        <f>IFERROR(E36/E29," ")</f>
        <v xml:space="preserve"> </v>
      </c>
      <c r="F37" s="39"/>
      <c r="G37" s="65" t="str">
        <f>IFERROR(G36/G29," ")</f>
        <v xml:space="preserve"> </v>
      </c>
      <c r="I37" s="65" t="str">
        <f>IFERROR(I36/I29," ")</f>
        <v xml:space="preserve"> </v>
      </c>
      <c r="L37" s="39"/>
    </row>
    <row r="38" spans="2:13" ht="9" customHeight="1" x14ac:dyDescent="0.25">
      <c r="B38" s="24"/>
    </row>
    <row r="39" spans="2:13" ht="18" customHeight="1" x14ac:dyDescent="0.25">
      <c r="B39" s="24" t="s">
        <v>55</v>
      </c>
      <c r="E39" s="26"/>
      <c r="G39" s="26"/>
      <c r="I39" s="26"/>
    </row>
    <row r="40" spans="2:13" ht="18" customHeight="1" x14ac:dyDescent="0.25">
      <c r="B40" s="43" t="s">
        <v>150</v>
      </c>
    </row>
    <row r="41" spans="2:13" ht="18" customHeight="1" x14ac:dyDescent="0.25">
      <c r="B41" s="24" t="s">
        <v>56</v>
      </c>
      <c r="E41" s="26"/>
      <c r="G41" s="26"/>
      <c r="I41" s="26"/>
    </row>
    <row r="42" spans="2:13" ht="18" customHeight="1" x14ac:dyDescent="0.25">
      <c r="B42" s="43" t="s">
        <v>151</v>
      </c>
    </row>
    <row r="43" spans="2:13" ht="18" customHeight="1" x14ac:dyDescent="0.25">
      <c r="B43" s="24" t="s">
        <v>54</v>
      </c>
      <c r="E43" s="26"/>
      <c r="G43" s="26"/>
      <c r="I43" s="26"/>
    </row>
    <row r="44" spans="2:13" ht="18" customHeight="1" x14ac:dyDescent="0.25">
      <c r="B44" s="43" t="s">
        <v>152</v>
      </c>
    </row>
    <row r="45" spans="2:13" ht="18" customHeight="1" x14ac:dyDescent="0.25">
      <c r="B45" s="24" t="s">
        <v>154</v>
      </c>
      <c r="E45" s="26"/>
      <c r="I45" s="24"/>
      <c r="K45" s="21"/>
    </row>
    <row r="46" spans="2:13" ht="12" customHeight="1" x14ac:dyDescent="0.25">
      <c r="B46" s="24"/>
    </row>
    <row r="47" spans="2:13" ht="18" customHeight="1" x14ac:dyDescent="0.25">
      <c r="B47" s="24" t="s">
        <v>103</v>
      </c>
      <c r="E47" s="262"/>
      <c r="F47" s="262"/>
      <c r="G47" s="262"/>
      <c r="H47" s="262"/>
      <c r="I47" s="262"/>
      <c r="J47" s="262"/>
      <c r="K47" s="262"/>
      <c r="L47" s="262"/>
      <c r="M47" s="262"/>
    </row>
    <row r="48" spans="2:13" ht="18" customHeight="1" x14ac:dyDescent="0.25">
      <c r="B48" s="43" t="s">
        <v>153</v>
      </c>
      <c r="E48" s="262"/>
      <c r="F48" s="262"/>
      <c r="G48" s="262"/>
      <c r="H48" s="262"/>
      <c r="I48" s="262"/>
      <c r="J48" s="262"/>
      <c r="K48" s="262"/>
      <c r="L48" s="262"/>
      <c r="M48" s="262"/>
    </row>
    <row r="49" spans="2:14" ht="18" customHeight="1" x14ac:dyDescent="0.25">
      <c r="B49" s="24"/>
      <c r="E49" s="262"/>
      <c r="F49" s="262"/>
      <c r="G49" s="262"/>
      <c r="H49" s="262"/>
      <c r="I49" s="262"/>
      <c r="J49" s="262"/>
      <c r="K49" s="262"/>
      <c r="L49" s="262"/>
      <c r="M49" s="262"/>
    </row>
    <row r="50" spans="2:14" ht="6" customHeight="1" x14ac:dyDescent="0.25">
      <c r="B50" s="42"/>
      <c r="C50" s="22"/>
      <c r="D50" s="22"/>
      <c r="E50" s="22"/>
      <c r="F50" s="22"/>
      <c r="G50" s="22"/>
      <c r="H50" s="22"/>
      <c r="I50" s="22"/>
      <c r="J50" s="22"/>
      <c r="K50" s="22"/>
      <c r="L50" s="22"/>
      <c r="M50" s="22"/>
      <c r="N50" s="22"/>
    </row>
    <row r="51" spans="2:14" ht="6" customHeight="1" x14ac:dyDescent="0.25">
      <c r="E51" s="21"/>
      <c r="G51" s="21"/>
      <c r="I51" s="21"/>
      <c r="K51" s="21"/>
    </row>
    <row r="52" spans="2:14" ht="18" customHeight="1" x14ac:dyDescent="0.25">
      <c r="B52" s="67" t="s">
        <v>155</v>
      </c>
      <c r="E52" s="21"/>
      <c r="G52" s="21"/>
      <c r="I52" s="21"/>
      <c r="K52" s="21"/>
    </row>
    <row r="53" spans="2:14" ht="18" customHeight="1" x14ac:dyDescent="0.25">
      <c r="B53" s="68" t="s">
        <v>115</v>
      </c>
      <c r="C53" s="68"/>
      <c r="D53" s="68"/>
      <c r="E53" s="26"/>
      <c r="I53" s="24" t="s">
        <v>142</v>
      </c>
      <c r="K53" s="26"/>
    </row>
    <row r="54" spans="2:14" ht="6" customHeight="1" x14ac:dyDescent="0.25">
      <c r="B54" s="24"/>
      <c r="E54" s="21"/>
      <c r="G54" s="21"/>
      <c r="I54" s="21"/>
      <c r="K54" s="21"/>
    </row>
    <row r="55" spans="2:14" ht="18" customHeight="1" x14ac:dyDescent="0.25">
      <c r="B55" s="24" t="s">
        <v>102</v>
      </c>
      <c r="E55" s="26"/>
      <c r="K55" s="26"/>
    </row>
    <row r="56" spans="2:14" ht="6" customHeight="1" x14ac:dyDescent="0.25">
      <c r="B56" s="24"/>
      <c r="E56" s="21"/>
      <c r="G56" s="21"/>
      <c r="K56" s="21"/>
    </row>
    <row r="57" spans="2:14" ht="18" customHeight="1" x14ac:dyDescent="0.25">
      <c r="B57" s="24"/>
      <c r="E57" s="26"/>
      <c r="K57" s="26"/>
    </row>
    <row r="58" spans="2:14" ht="12" customHeight="1" x14ac:dyDescent="0.25">
      <c r="B58" s="24"/>
    </row>
    <row r="59" spans="2:14" ht="18" customHeight="1" x14ac:dyDescent="0.25">
      <c r="B59" s="24" t="s">
        <v>116</v>
      </c>
      <c r="E59" s="26"/>
      <c r="I59" s="24" t="s">
        <v>142</v>
      </c>
      <c r="K59" s="26"/>
    </row>
    <row r="60" spans="2:14" ht="6" customHeight="1" x14ac:dyDescent="0.25">
      <c r="B60" s="24"/>
      <c r="E60" s="21"/>
      <c r="G60" s="21"/>
      <c r="I60" s="21"/>
      <c r="K60" s="21"/>
    </row>
    <row r="61" spans="2:14" ht="18" customHeight="1" x14ac:dyDescent="0.25">
      <c r="B61" s="24" t="s">
        <v>102</v>
      </c>
      <c r="E61" s="26"/>
      <c r="K61" s="26"/>
    </row>
    <row r="62" spans="2:14" ht="6" customHeight="1" x14ac:dyDescent="0.25">
      <c r="E62" s="21"/>
      <c r="G62" s="21"/>
      <c r="K62" s="21"/>
    </row>
    <row r="63" spans="2:14" ht="18" customHeight="1" x14ac:dyDescent="0.25">
      <c r="E63" s="26"/>
      <c r="K63" s="26"/>
    </row>
    <row r="64" spans="2:14" ht="6" customHeight="1" x14ac:dyDescent="0.25"/>
    <row r="65" spans="2:14" ht="15" customHeight="1" x14ac:dyDescent="0.25">
      <c r="B65" s="54" t="s">
        <v>158</v>
      </c>
    </row>
    <row r="66" spans="2:14" ht="15" customHeight="1" x14ac:dyDescent="0.25">
      <c r="B66" s="263" t="s">
        <v>156</v>
      </c>
      <c r="C66" s="263"/>
      <c r="D66" s="263"/>
      <c r="E66" s="263"/>
      <c r="F66" s="263"/>
      <c r="G66" s="263"/>
      <c r="H66" s="263"/>
      <c r="I66" s="263"/>
      <c r="J66" s="263"/>
      <c r="K66" s="263"/>
      <c r="L66" s="263"/>
      <c r="M66" s="263"/>
      <c r="N66" s="53"/>
    </row>
    <row r="67" spans="2:14" ht="42" customHeight="1" x14ac:dyDescent="0.25">
      <c r="B67" s="263" t="s">
        <v>157</v>
      </c>
      <c r="C67" s="263"/>
      <c r="D67" s="263"/>
      <c r="E67" s="263"/>
      <c r="F67" s="263"/>
      <c r="G67" s="263"/>
      <c r="H67" s="263"/>
      <c r="I67" s="263"/>
      <c r="J67" s="263"/>
      <c r="K67" s="263"/>
      <c r="L67" s="263"/>
      <c r="M67" s="263"/>
      <c r="N67" s="53"/>
    </row>
    <row r="68" spans="2:14" x14ac:dyDescent="0.25">
      <c r="B68" s="54" t="s">
        <v>121</v>
      </c>
    </row>
    <row r="69" spans="2:14" ht="27" customHeight="1" x14ac:dyDescent="0.25">
      <c r="B69" s="263" t="s">
        <v>159</v>
      </c>
      <c r="C69" s="263"/>
      <c r="D69" s="263"/>
      <c r="E69" s="263"/>
      <c r="F69" s="263"/>
      <c r="G69" s="263"/>
      <c r="H69" s="263"/>
      <c r="I69" s="263"/>
      <c r="J69" s="263"/>
      <c r="K69" s="263"/>
      <c r="L69" s="263"/>
      <c r="M69" s="263"/>
      <c r="N69" s="55"/>
    </row>
    <row r="70" spans="2:14" ht="18" customHeight="1" x14ac:dyDescent="0.25">
      <c r="B70" s="24" t="s">
        <v>136</v>
      </c>
      <c r="E70" s="262"/>
      <c r="F70" s="262"/>
      <c r="G70" s="262"/>
      <c r="H70" s="262"/>
      <c r="I70" s="262"/>
      <c r="J70" s="262"/>
      <c r="K70" s="262"/>
      <c r="L70" s="262"/>
      <c r="M70" s="262"/>
    </row>
    <row r="71" spans="2:14" ht="18" customHeight="1" x14ac:dyDescent="0.25">
      <c r="B71" s="24"/>
      <c r="E71" s="262"/>
      <c r="F71" s="262"/>
      <c r="G71" s="262"/>
      <c r="H71" s="262"/>
      <c r="I71" s="262"/>
      <c r="J71" s="262"/>
      <c r="K71" s="262"/>
      <c r="L71" s="262"/>
      <c r="M71" s="262"/>
    </row>
    <row r="72" spans="2:14" ht="11.25" customHeight="1" x14ac:dyDescent="0.25"/>
    <row r="73" spans="2:14" ht="18" customHeight="1" x14ac:dyDescent="0.25">
      <c r="B73" s="24" t="s">
        <v>104</v>
      </c>
      <c r="E73" s="27"/>
    </row>
    <row r="74" spans="2:14" ht="6" customHeight="1" x14ac:dyDescent="0.25"/>
    <row r="75" spans="2:14" ht="18" customHeight="1" x14ac:dyDescent="0.25">
      <c r="B75" s="21" t="s">
        <v>57</v>
      </c>
      <c r="D75" s="23" t="s">
        <v>106</v>
      </c>
      <c r="E75" s="69">
        <v>1</v>
      </c>
      <c r="G75" s="21" t="s">
        <v>105</v>
      </c>
    </row>
    <row r="76" spans="2:14" ht="18" customHeight="1" x14ac:dyDescent="0.25">
      <c r="D76" s="23" t="s">
        <v>106</v>
      </c>
      <c r="E76" s="32"/>
      <c r="G76" s="21" t="s">
        <v>243</v>
      </c>
    </row>
    <row r="77" spans="2:14" ht="6" customHeight="1" x14ac:dyDescent="0.25"/>
  </sheetData>
  <sheetProtection sheet="1" objects="1" scenarios="1"/>
  <mergeCells count="13">
    <mergeCell ref="E47:M47"/>
    <mergeCell ref="D2:M3"/>
    <mergeCell ref="D4:M5"/>
    <mergeCell ref="D6:M6"/>
    <mergeCell ref="D8:M8"/>
    <mergeCell ref="D14:G14"/>
    <mergeCell ref="E71:M71"/>
    <mergeCell ref="E48:M48"/>
    <mergeCell ref="E49:M49"/>
    <mergeCell ref="B66:M66"/>
    <mergeCell ref="B67:M67"/>
    <mergeCell ref="B69:M69"/>
    <mergeCell ref="E70:M70"/>
  </mergeCells>
  <conditionalFormatting sqref="D22 E55 E57 E61 E63">
    <cfRule type="cellIs" priority="34" operator="greaterThan">
      <formula>0</formula>
    </cfRule>
  </conditionalFormatting>
  <conditionalFormatting sqref="D27">
    <cfRule type="cellIs" dxfId="148" priority="45" operator="greaterThan">
      <formula>0</formula>
    </cfRule>
  </conditionalFormatting>
  <conditionalFormatting sqref="D16:E16 K16 D18:E18 D20 E51:E54">
    <cfRule type="cellIs" dxfId="147" priority="50" operator="greaterThan">
      <formula>0</formula>
    </cfRule>
  </conditionalFormatting>
  <conditionalFormatting sqref="D24:E24">
    <cfRule type="cellIs" dxfId="146" priority="48" operator="greaterThan">
      <formula>0</formula>
    </cfRule>
    <cfRule type="cellIs" priority="49" operator="greaterThan">
      <formula>0</formula>
    </cfRule>
  </conditionalFormatting>
  <conditionalFormatting sqref="E29">
    <cfRule type="cellIs" dxfId="145" priority="6" operator="greaterThan">
      <formula>0</formula>
    </cfRule>
  </conditionalFormatting>
  <conditionalFormatting sqref="E32:E33">
    <cfRule type="cellIs" dxfId="144" priority="21" operator="greaterThan">
      <formula>0</formula>
    </cfRule>
  </conditionalFormatting>
  <conditionalFormatting sqref="E36:E37">
    <cfRule type="cellIs" dxfId="143" priority="41" operator="greaterThan">
      <formula>0</formula>
    </cfRule>
  </conditionalFormatting>
  <conditionalFormatting sqref="E39">
    <cfRule type="cellIs" dxfId="142" priority="43" operator="greaterThan">
      <formula>0</formula>
    </cfRule>
  </conditionalFormatting>
  <conditionalFormatting sqref="E41">
    <cfRule type="cellIs" dxfId="141" priority="42" operator="greaterThan">
      <formula>0</formula>
    </cfRule>
  </conditionalFormatting>
  <conditionalFormatting sqref="E43">
    <cfRule type="cellIs" dxfId="140" priority="44" operator="greaterThan">
      <formula>0</formula>
    </cfRule>
  </conditionalFormatting>
  <conditionalFormatting sqref="E47:E53">
    <cfRule type="cellIs" dxfId="139" priority="24" operator="greaterThan">
      <formula>0</formula>
    </cfRule>
  </conditionalFormatting>
  <conditionalFormatting sqref="E54:E57 K59:K63 E60:E63 D16:E16 K16 D18:E18 K18 N18 D20 D22 E45 M50:N52">
    <cfRule type="cellIs" dxfId="138" priority="33" operator="greaterThan">
      <formula>0</formula>
    </cfRule>
  </conditionalFormatting>
  <conditionalFormatting sqref="E59">
    <cfRule type="cellIs" dxfId="137" priority="22" operator="greaterThan">
      <formula>0</formula>
    </cfRule>
  </conditionalFormatting>
  <conditionalFormatting sqref="E59:E60">
    <cfRule type="cellIs" dxfId="136" priority="23" operator="greaterThan">
      <formula>0</formula>
    </cfRule>
  </conditionalFormatting>
  <conditionalFormatting sqref="E70:E71">
    <cfRule type="cellIs" dxfId="135" priority="8" operator="greaterThan">
      <formula>0</formula>
    </cfRule>
  </conditionalFormatting>
  <conditionalFormatting sqref="E73">
    <cfRule type="cellIs" dxfId="134" priority="40" operator="greaterThan">
      <formula>0</formula>
    </cfRule>
  </conditionalFormatting>
  <conditionalFormatting sqref="E75:E76">
    <cfRule type="cellIs" dxfId="133" priority="39" operator="greaterThan">
      <formula>0</formula>
    </cfRule>
  </conditionalFormatting>
  <conditionalFormatting sqref="G16 G18">
    <cfRule type="cellIs" dxfId="132" priority="51" operator="greaterThan">
      <formula>0</formula>
    </cfRule>
    <cfRule type="cellIs" dxfId="131" priority="52" operator="greaterThan">
      <formula>0</formula>
    </cfRule>
  </conditionalFormatting>
  <conditionalFormatting sqref="G29">
    <cfRule type="cellIs" dxfId="130" priority="4" operator="greaterThan">
      <formula>0</formula>
    </cfRule>
  </conditionalFormatting>
  <conditionalFormatting sqref="G32:G33">
    <cfRule type="cellIs" dxfId="129" priority="17" operator="greaterThan">
      <formula>0</formula>
    </cfRule>
  </conditionalFormatting>
  <conditionalFormatting sqref="G36:G37">
    <cfRule type="cellIs" dxfId="128" priority="3" operator="greaterThan">
      <formula>0</formula>
    </cfRule>
  </conditionalFormatting>
  <conditionalFormatting sqref="G39">
    <cfRule type="cellIs" dxfId="127" priority="19" operator="greaterThan">
      <formula>0</formula>
    </cfRule>
  </conditionalFormatting>
  <conditionalFormatting sqref="G41">
    <cfRule type="cellIs" dxfId="126" priority="18" operator="greaterThan">
      <formula>0</formula>
    </cfRule>
  </conditionalFormatting>
  <conditionalFormatting sqref="G43">
    <cfRule type="cellIs" dxfId="125" priority="20" operator="greaterThan">
      <formula>0</formula>
    </cfRule>
  </conditionalFormatting>
  <conditionalFormatting sqref="G54 G51:G52 K51:K52 K54 I51:I52 I54">
    <cfRule type="cellIs" dxfId="124" priority="38" operator="greaterThan">
      <formula>0</formula>
    </cfRule>
  </conditionalFormatting>
  <conditionalFormatting sqref="G54">
    <cfRule type="cellIs" dxfId="123" priority="37" operator="greaterThan">
      <formula>0</formula>
    </cfRule>
  </conditionalFormatting>
  <conditionalFormatting sqref="G56 E56 K56">
    <cfRule type="cellIs" dxfId="122" priority="28" operator="greaterThan">
      <formula>0</formula>
    </cfRule>
  </conditionalFormatting>
  <conditionalFormatting sqref="G56">
    <cfRule type="cellIs" dxfId="121" priority="27" operator="greaterThan">
      <formula>0</formula>
    </cfRule>
  </conditionalFormatting>
  <conditionalFormatting sqref="G60 K60 I60">
    <cfRule type="cellIs" dxfId="120" priority="36" operator="greaterThan">
      <formula>0</formula>
    </cfRule>
  </conditionalFormatting>
  <conditionalFormatting sqref="G60">
    <cfRule type="cellIs" dxfId="119" priority="35" operator="greaterThan">
      <formula>0</formula>
    </cfRule>
  </conditionalFormatting>
  <conditionalFormatting sqref="G62 E62 K62">
    <cfRule type="cellIs" dxfId="118" priority="26" operator="greaterThan">
      <formula>0</formula>
    </cfRule>
  </conditionalFormatting>
  <conditionalFormatting sqref="G62">
    <cfRule type="cellIs" dxfId="117" priority="25" operator="greaterThan">
      <formula>0</formula>
    </cfRule>
  </conditionalFormatting>
  <conditionalFormatting sqref="I22 I24">
    <cfRule type="cellIs" dxfId="116" priority="32" operator="greaterThan">
      <formula>0</formula>
    </cfRule>
  </conditionalFormatting>
  <conditionalFormatting sqref="I27">
    <cfRule type="cellIs" dxfId="115" priority="31" operator="greaterThan">
      <formula>0</formula>
    </cfRule>
  </conditionalFormatting>
  <conditionalFormatting sqref="I29">
    <cfRule type="cellIs" dxfId="114" priority="5" operator="greaterThan">
      <formula>0</formula>
    </cfRule>
  </conditionalFormatting>
  <conditionalFormatting sqref="I32:I33">
    <cfRule type="cellIs" dxfId="113" priority="13" operator="greaterThan">
      <formula>0</formula>
    </cfRule>
  </conditionalFormatting>
  <conditionalFormatting sqref="I36:I37">
    <cfRule type="cellIs" dxfId="112" priority="2" operator="greaterThan">
      <formula>0</formula>
    </cfRule>
  </conditionalFormatting>
  <conditionalFormatting sqref="I39">
    <cfRule type="cellIs" dxfId="111" priority="15" operator="greaterThan">
      <formula>0</formula>
    </cfRule>
  </conditionalFormatting>
  <conditionalFormatting sqref="I41">
    <cfRule type="cellIs" dxfId="110" priority="14" operator="greaterThan">
      <formula>0</formula>
    </cfRule>
  </conditionalFormatting>
  <conditionalFormatting sqref="I43">
    <cfRule type="cellIs" dxfId="109" priority="16" operator="greaterThan">
      <formula>0</formula>
    </cfRule>
  </conditionalFormatting>
  <conditionalFormatting sqref="I50:I52">
    <cfRule type="cellIs" dxfId="108" priority="29" operator="greaterThan">
      <formula>0</formula>
    </cfRule>
  </conditionalFormatting>
  <conditionalFormatting sqref="I54 I60 D14">
    <cfRule type="cellIs" dxfId="107" priority="46" operator="greaterThan">
      <formula>0</formula>
    </cfRule>
  </conditionalFormatting>
  <conditionalFormatting sqref="K24 M24">
    <cfRule type="cellIs" dxfId="106" priority="47" operator="greaterThan">
      <formula>0</formula>
    </cfRule>
  </conditionalFormatting>
  <conditionalFormatting sqref="K50:K57 G50:G52">
    <cfRule type="cellIs" dxfId="105" priority="30" operator="greaterThan">
      <formula>0</formula>
    </cfRule>
  </conditionalFormatting>
  <printOptions horizontalCentered="1"/>
  <pageMargins left="0.51181102362204722" right="0.31496062992125984" top="0.35433070866141736" bottom="0.55118110236220474" header="0.31496062992125984" footer="0.31496062992125984"/>
  <pageSetup paperSize="9" scale="70" orientation="portrait" r:id="rId1"/>
  <headerFooter>
    <oddFooter>&amp;CNAT-Vermessungsformular_v26.1 • © kjroth • Alle Rechte vorbehalten!&amp;RSeite 1</oddFooter>
  </headerFooter>
  <drawing r:id="rId2"/>
  <legacyDrawing r:id="rId3"/>
  <extLst>
    <ext xmlns:x14="http://schemas.microsoft.com/office/spreadsheetml/2009/9/main" uri="{CCE6A557-97BC-4b89-ADB6-D9C93CAAB3DF}">
      <x14:dataValidations xmlns:xm="http://schemas.microsoft.com/office/excel/2006/main" count="6">
        <x14:dataValidation type="list" allowBlank="1" showInputMessage="1" showErrorMessage="1" xr:uid="{86C3C38B-E033-4816-AD79-9CB5D48114DE}">
          <x14:formula1>
            <xm:f>Basisdaten!$B$2:$B$27</xm:f>
          </x14:formula1>
          <xm:sqref>D14</xm:sqref>
        </x14:dataValidation>
        <x14:dataValidation type="list" allowBlank="1" showInputMessage="1" showErrorMessage="1" xr:uid="{62DF4DF4-3B6A-4FD3-AA00-259246D0C656}">
          <x14:formula1>
            <xm:f>Basisdaten!$G$14:$G$18</xm:f>
          </x14:formula1>
          <xm:sqref>E39 G39 I39</xm:sqref>
        </x14:dataValidation>
        <x14:dataValidation type="list" allowBlank="1" showInputMessage="1" showErrorMessage="1" xr:uid="{5CB0CEAB-1F70-42BB-94D4-913444B69BBC}">
          <x14:formula1>
            <xm:f>Basisdaten!$G$20:$G$26</xm:f>
          </x14:formula1>
          <xm:sqref>E41 G41 I41</xm:sqref>
        </x14:dataValidation>
        <x14:dataValidation type="list" allowBlank="1" showInputMessage="1" showErrorMessage="1" xr:uid="{2B186EA7-FD67-41ED-9BF2-27204140BFF3}">
          <x14:formula1>
            <xm:f>Basisdaten!$G$8:$G$12</xm:f>
          </x14:formula1>
          <xm:sqref>E43 G43 I43</xm:sqref>
        </x14:dataValidation>
        <x14:dataValidation type="list" allowBlank="1" showInputMessage="1" showErrorMessage="1" xr:uid="{7DCB52B3-45BA-43CF-A351-ECECFED26FFB}">
          <x14:formula1>
            <xm:f>Basisdaten!$G$2:$G$6</xm:f>
          </x14:formula1>
          <xm:sqref>D27</xm:sqref>
        </x14:dataValidation>
        <x14:dataValidation type="list" allowBlank="1" showInputMessage="1" showErrorMessage="1" xr:uid="{7E336D85-3D07-4882-AB32-DA864BA4BDAE}">
          <x14:formula1>
            <xm:f>Basisdaten!$E$2:$E$6</xm:f>
          </x14:formula1>
          <xm:sqref>K59 K53</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3A1FC9-EF1D-48EB-89A1-24F3828FF15F}">
  <sheetPr>
    <pageSetUpPr fitToPage="1"/>
  </sheetPr>
  <dimension ref="B2:S77"/>
  <sheetViews>
    <sheetView zoomScaleNormal="100" zoomScaleSheetLayoutView="100" workbookViewId="0">
      <selection activeCell="D14" sqref="D14:G14"/>
    </sheetView>
  </sheetViews>
  <sheetFormatPr baseColWidth="10" defaultColWidth="11.42578125" defaultRowHeight="14.25" x14ac:dyDescent="0.25"/>
  <cols>
    <col min="1" max="1" width="3.7109375" style="20" customWidth="1"/>
    <col min="2" max="2" width="12.7109375" style="21" customWidth="1"/>
    <col min="3" max="3" width="14.85546875" style="20" customWidth="1"/>
    <col min="4" max="4" width="16" style="20" customWidth="1"/>
    <col min="5" max="5" width="15.7109375" style="20" customWidth="1"/>
    <col min="6" max="6" width="0.85546875" style="20" customWidth="1"/>
    <col min="7" max="7" width="15.7109375" style="20" customWidth="1"/>
    <col min="8" max="8" width="0.85546875" style="20" customWidth="1"/>
    <col min="9" max="9" width="15.7109375" style="20" customWidth="1"/>
    <col min="10" max="10" width="0.85546875" style="20" customWidth="1"/>
    <col min="11" max="11" width="15.7109375" style="20" customWidth="1"/>
    <col min="12" max="12" width="0.85546875" style="20" customWidth="1"/>
    <col min="13" max="13" width="15.7109375" style="20" customWidth="1"/>
    <col min="14" max="14" width="4.140625" style="20" customWidth="1"/>
    <col min="15" max="16384" width="11.42578125" style="20"/>
  </cols>
  <sheetData>
    <row r="2" spans="2:19" ht="14.25" customHeight="1" x14ac:dyDescent="0.25">
      <c r="D2" s="264" t="s">
        <v>144</v>
      </c>
      <c r="E2" s="264"/>
      <c r="F2" s="264"/>
      <c r="G2" s="264"/>
      <c r="H2" s="264"/>
      <c r="I2" s="264"/>
      <c r="J2" s="264"/>
      <c r="K2" s="264"/>
      <c r="L2" s="264"/>
      <c r="M2" s="264"/>
      <c r="N2" s="57"/>
    </row>
    <row r="3" spans="2:19" ht="31.5" customHeight="1" x14ac:dyDescent="0.25">
      <c r="D3" s="264"/>
      <c r="E3" s="264"/>
      <c r="F3" s="264"/>
      <c r="G3" s="264"/>
      <c r="H3" s="264"/>
      <c r="I3" s="264"/>
      <c r="J3" s="264"/>
      <c r="K3" s="264"/>
      <c r="L3" s="264"/>
      <c r="M3" s="264"/>
      <c r="N3" s="57"/>
    </row>
    <row r="4" spans="2:19" ht="14.25" customHeight="1" x14ac:dyDescent="0.25">
      <c r="D4" s="265" t="s">
        <v>145</v>
      </c>
      <c r="E4" s="265"/>
      <c r="F4" s="265"/>
      <c r="G4" s="265"/>
      <c r="H4" s="265"/>
      <c r="I4" s="265"/>
      <c r="J4" s="265"/>
      <c r="K4" s="265"/>
      <c r="L4" s="265"/>
      <c r="M4" s="265"/>
      <c r="N4" s="58"/>
    </row>
    <row r="5" spans="2:19" ht="14.25" customHeight="1" x14ac:dyDescent="0.25">
      <c r="D5" s="265"/>
      <c r="E5" s="265"/>
      <c r="F5" s="265"/>
      <c r="G5" s="265"/>
      <c r="H5" s="265"/>
      <c r="I5" s="265"/>
      <c r="J5" s="265"/>
      <c r="K5" s="265"/>
      <c r="L5" s="265"/>
      <c r="M5" s="265"/>
      <c r="N5" s="58"/>
    </row>
    <row r="6" spans="2:19" ht="26.25" x14ac:dyDescent="0.25">
      <c r="D6" s="266" t="s">
        <v>147</v>
      </c>
      <c r="E6" s="266"/>
      <c r="F6" s="266"/>
      <c r="G6" s="266"/>
      <c r="H6" s="266"/>
      <c r="I6" s="266"/>
      <c r="J6" s="266"/>
      <c r="K6" s="266"/>
      <c r="L6" s="266"/>
      <c r="M6" s="266"/>
      <c r="N6" s="59"/>
    </row>
    <row r="7" spans="2:19" ht="15" customHeight="1" x14ac:dyDescent="0.25"/>
    <row r="8" spans="2:19" ht="15" customHeight="1" x14ac:dyDescent="0.25">
      <c r="D8" s="267" t="s">
        <v>244</v>
      </c>
      <c r="E8" s="267"/>
      <c r="F8" s="267"/>
      <c r="G8" s="267"/>
      <c r="H8" s="267"/>
      <c r="I8" s="267"/>
      <c r="J8" s="267"/>
      <c r="K8" s="267"/>
      <c r="L8" s="267"/>
      <c r="M8" s="267"/>
      <c r="N8" s="60"/>
      <c r="O8" s="41"/>
      <c r="P8" s="41"/>
      <c r="Q8" s="41"/>
      <c r="R8" s="41"/>
      <c r="S8" s="41"/>
    </row>
    <row r="10" spans="2:19" ht="6" customHeight="1" x14ac:dyDescent="0.25">
      <c r="B10" s="25"/>
      <c r="C10" s="22"/>
      <c r="D10" s="45"/>
      <c r="E10" s="45"/>
      <c r="F10" s="45"/>
      <c r="G10" s="45"/>
      <c r="H10" s="45"/>
      <c r="I10" s="45"/>
      <c r="J10" s="45"/>
      <c r="K10" s="45"/>
      <c r="L10" s="45"/>
      <c r="M10" s="45"/>
      <c r="N10" s="45"/>
    </row>
    <row r="11" spans="2:19" ht="6" customHeight="1" x14ac:dyDescent="0.25"/>
    <row r="12" spans="2:19" x14ac:dyDescent="0.25">
      <c r="B12" s="44" t="s">
        <v>146</v>
      </c>
    </row>
    <row r="13" spans="2:19" ht="8.25" customHeight="1" x14ac:dyDescent="0.25"/>
    <row r="14" spans="2:19" s="29" customFormat="1" ht="18" customHeight="1" x14ac:dyDescent="0.25">
      <c r="B14" s="28" t="s">
        <v>51</v>
      </c>
      <c r="D14" s="268"/>
      <c r="E14" s="268"/>
      <c r="F14" s="268"/>
      <c r="G14" s="268"/>
    </row>
    <row r="15" spans="2:19" ht="14.45" customHeight="1" x14ac:dyDescent="0.25">
      <c r="B15" s="28"/>
      <c r="C15" s="29"/>
      <c r="D15" s="29"/>
      <c r="E15" s="29"/>
      <c r="F15" s="29"/>
      <c r="G15" s="29"/>
      <c r="H15" s="29"/>
      <c r="I15" s="29"/>
      <c r="J15" s="29"/>
      <c r="K15" s="29"/>
      <c r="L15" s="29"/>
      <c r="M15" s="29"/>
      <c r="N15" s="29"/>
    </row>
    <row r="16" spans="2:19" ht="18" customHeight="1" x14ac:dyDescent="0.25">
      <c r="B16" s="28" t="s">
        <v>0</v>
      </c>
      <c r="C16" s="29"/>
      <c r="D16" s="30"/>
      <c r="E16" s="33"/>
      <c r="F16" s="29"/>
      <c r="G16" s="33"/>
      <c r="H16" s="29"/>
      <c r="I16" s="28" t="s">
        <v>53</v>
      </c>
      <c r="J16" s="29"/>
      <c r="K16" s="26"/>
      <c r="L16" s="29"/>
      <c r="M16" s="29"/>
      <c r="N16" s="29"/>
    </row>
    <row r="17" spans="2:14" ht="14.45" customHeight="1" x14ac:dyDescent="0.25">
      <c r="B17" s="28"/>
      <c r="C17" s="29"/>
      <c r="D17" s="29"/>
      <c r="E17" s="29"/>
      <c r="F17" s="29"/>
      <c r="G17" s="29"/>
      <c r="H17" s="29"/>
      <c r="I17" s="29"/>
      <c r="J17" s="29"/>
      <c r="K17" s="29"/>
      <c r="L17" s="29"/>
      <c r="M17" s="29"/>
      <c r="N17" s="29"/>
    </row>
    <row r="18" spans="2:14" ht="18" customHeight="1" x14ac:dyDescent="0.25">
      <c r="B18" s="28" t="s">
        <v>52</v>
      </c>
      <c r="C18" s="29"/>
      <c r="D18" s="26"/>
      <c r="E18" s="33"/>
      <c r="F18" s="29"/>
      <c r="G18" s="33"/>
      <c r="H18" s="29"/>
      <c r="I18" s="28" t="s">
        <v>148</v>
      </c>
      <c r="J18" s="29"/>
      <c r="K18" s="27"/>
      <c r="L18" s="29"/>
      <c r="N18" s="46"/>
    </row>
    <row r="19" spans="2:14" ht="12" customHeight="1" x14ac:dyDescent="0.25">
      <c r="B19" s="28"/>
      <c r="C19" s="29"/>
      <c r="D19" s="29"/>
      <c r="E19" s="29"/>
      <c r="F19" s="29"/>
      <c r="G19" s="29"/>
      <c r="H19" s="29"/>
      <c r="I19" s="29"/>
      <c r="J19" s="29"/>
      <c r="K19" s="29"/>
      <c r="L19" s="29"/>
      <c r="M19" s="29"/>
      <c r="N19" s="29"/>
    </row>
    <row r="20" spans="2:14" ht="18" customHeight="1" x14ac:dyDescent="0.25">
      <c r="B20" s="28" t="s">
        <v>101</v>
      </c>
      <c r="C20" s="29"/>
      <c r="D20" s="26"/>
      <c r="E20" s="51"/>
      <c r="G20" s="51"/>
      <c r="I20" s="51"/>
      <c r="J20" s="29"/>
      <c r="K20" s="46"/>
      <c r="L20" s="29"/>
      <c r="M20" s="46"/>
      <c r="N20" s="29"/>
    </row>
    <row r="21" spans="2:14" ht="12" customHeight="1" x14ac:dyDescent="0.25">
      <c r="B21" s="28"/>
      <c r="C21" s="29"/>
      <c r="E21" s="29"/>
      <c r="F21" s="29"/>
      <c r="G21" s="29"/>
      <c r="H21" s="29"/>
      <c r="I21" s="29"/>
      <c r="J21" s="29"/>
      <c r="K21" s="29"/>
      <c r="L21" s="29"/>
      <c r="M21" s="29"/>
      <c r="N21" s="29"/>
    </row>
    <row r="22" spans="2:14" ht="18" customHeight="1" x14ac:dyDescent="0.25">
      <c r="B22" s="28" t="s">
        <v>102</v>
      </c>
      <c r="C22" s="29"/>
      <c r="D22" s="26"/>
      <c r="I22" s="26"/>
      <c r="J22" s="29"/>
      <c r="K22" s="29"/>
      <c r="L22" s="29"/>
      <c r="M22" s="29"/>
      <c r="N22" s="29"/>
    </row>
    <row r="23" spans="2:14" ht="12" customHeight="1" x14ac:dyDescent="0.25">
      <c r="B23" s="28"/>
      <c r="C23" s="29"/>
      <c r="E23" s="29"/>
      <c r="F23" s="29"/>
      <c r="G23" s="29"/>
      <c r="H23" s="29"/>
      <c r="I23" s="29"/>
      <c r="J23" s="29"/>
      <c r="K23" s="29"/>
      <c r="L23" s="29"/>
      <c r="M23" s="29"/>
      <c r="N23" s="29"/>
    </row>
    <row r="24" spans="2:14" ht="18" customHeight="1" x14ac:dyDescent="0.25">
      <c r="B24" s="29"/>
      <c r="C24" s="29"/>
      <c r="D24" s="26"/>
      <c r="E24" s="51"/>
      <c r="I24" s="26"/>
      <c r="J24" s="29"/>
      <c r="K24" s="46"/>
      <c r="L24" s="29"/>
      <c r="M24" s="46"/>
      <c r="N24" s="29"/>
    </row>
    <row r="25" spans="2:14" ht="6" customHeight="1" x14ac:dyDescent="0.25">
      <c r="B25" s="25"/>
      <c r="C25" s="22"/>
      <c r="D25" s="22"/>
      <c r="E25" s="22"/>
      <c r="F25" s="22"/>
      <c r="G25" s="22"/>
      <c r="H25" s="22"/>
      <c r="I25" s="22"/>
      <c r="J25" s="22"/>
      <c r="K25" s="22"/>
      <c r="L25" s="22"/>
      <c r="M25" s="22"/>
      <c r="N25" s="22"/>
    </row>
    <row r="26" spans="2:14" ht="6" customHeight="1" x14ac:dyDescent="0.25">
      <c r="B26" s="24"/>
    </row>
    <row r="27" spans="2:14" ht="18" customHeight="1" x14ac:dyDescent="0.25">
      <c r="B27" s="24" t="s">
        <v>149</v>
      </c>
      <c r="D27" s="61"/>
      <c r="I27" s="26"/>
    </row>
    <row r="28" spans="2:14" ht="12" customHeight="1" x14ac:dyDescent="0.25">
      <c r="B28" s="24"/>
    </row>
    <row r="29" spans="2:14" ht="18" customHeight="1" x14ac:dyDescent="0.25">
      <c r="B29" s="24" t="s">
        <v>138</v>
      </c>
      <c r="E29" s="56"/>
      <c r="G29" s="56"/>
      <c r="I29" s="56"/>
      <c r="K29" s="56"/>
    </row>
    <row r="30" spans="2:14" ht="18" customHeight="1" x14ac:dyDescent="0.25">
      <c r="B30" s="24"/>
      <c r="E30" s="63">
        <f>IF(E29=42195,"Marathon",IF(E29=21097.5,"Halbmarathon",E29))</f>
        <v>0</v>
      </c>
      <c r="G30" s="21">
        <f>IF(G29=42195,"Marathon",IF(G29=21097.5,"Halbmarathon",G29))</f>
        <v>0</v>
      </c>
      <c r="H30" s="21"/>
      <c r="I30" s="21">
        <f>IF(I29=42195,"Marathon",IF(I29=21097.5,"Halbmarathon",I29))</f>
        <v>0</v>
      </c>
      <c r="J30" s="21"/>
      <c r="K30" s="21">
        <f>IF(K29=42195,"Marathon",IF(K29=21097.5,"Halbmarathon",K29))</f>
        <v>0</v>
      </c>
    </row>
    <row r="31" spans="2:14" ht="8.4499999999999993" customHeight="1" x14ac:dyDescent="0.25">
      <c r="B31" s="24"/>
    </row>
    <row r="32" spans="2:14" ht="18" customHeight="1" x14ac:dyDescent="0.25">
      <c r="B32" s="24" t="s">
        <v>234</v>
      </c>
      <c r="D32" s="24" t="s">
        <v>123</v>
      </c>
      <c r="E32" s="31"/>
      <c r="G32" s="31"/>
      <c r="I32" s="31"/>
      <c r="K32" s="31"/>
    </row>
    <row r="33" spans="2:13" ht="18" customHeight="1" x14ac:dyDescent="0.25">
      <c r="B33" s="66" t="s">
        <v>235</v>
      </c>
      <c r="D33" s="24" t="s">
        <v>124</v>
      </c>
      <c r="E33" s="31"/>
      <c r="G33" s="31"/>
      <c r="I33" s="31"/>
      <c r="K33" s="31"/>
    </row>
    <row r="34" spans="2:13" ht="18" customHeight="1" x14ac:dyDescent="0.25">
      <c r="B34" s="66" t="s">
        <v>134</v>
      </c>
      <c r="D34" s="34"/>
      <c r="E34" s="64" t="str">
        <f>IFERROR((E33-E32)/E29*1000,"")</f>
        <v/>
      </c>
      <c r="F34" s="21"/>
      <c r="G34" s="64" t="str">
        <f>IFERROR((G33-G32)/G29*1000,"")</f>
        <v/>
      </c>
      <c r="H34" s="21"/>
      <c r="I34" s="64" t="str">
        <f>IFERROR((I33-I32)/I29*1000,"")</f>
        <v/>
      </c>
      <c r="J34" s="21"/>
      <c r="K34" s="64" t="str">
        <f>IFERROR((K33-K32)/K29*1000,"")</f>
        <v/>
      </c>
      <c r="L34" s="39"/>
    </row>
    <row r="35" spans="2:13" ht="9" customHeight="1" x14ac:dyDescent="0.25"/>
    <row r="36" spans="2:13" ht="18" customHeight="1" x14ac:dyDescent="0.25">
      <c r="B36" s="24" t="s">
        <v>132</v>
      </c>
      <c r="E36" s="31"/>
      <c r="G36" s="31"/>
      <c r="I36" s="31"/>
      <c r="K36" s="31"/>
    </row>
    <row r="37" spans="2:13" ht="18" customHeight="1" x14ac:dyDescent="0.25">
      <c r="B37" s="66" t="s">
        <v>133</v>
      </c>
      <c r="D37" s="34"/>
      <c r="E37" s="65" t="str">
        <f>IFERROR(E36/E29," ")</f>
        <v xml:space="preserve"> </v>
      </c>
      <c r="F37" s="39"/>
      <c r="G37" s="65" t="str">
        <f>IFERROR(G36/G29," ")</f>
        <v xml:space="preserve"> </v>
      </c>
      <c r="I37" s="65" t="str">
        <f>IFERROR(I36/I29," ")</f>
        <v xml:space="preserve"> </v>
      </c>
      <c r="K37" s="65" t="str">
        <f>IFERROR(K36/K29," ")</f>
        <v xml:space="preserve"> </v>
      </c>
      <c r="L37" s="39"/>
    </row>
    <row r="38" spans="2:13" ht="9" customHeight="1" x14ac:dyDescent="0.25">
      <c r="B38" s="24"/>
    </row>
    <row r="39" spans="2:13" ht="18" customHeight="1" x14ac:dyDescent="0.25">
      <c r="B39" s="24" t="s">
        <v>55</v>
      </c>
      <c r="E39" s="26"/>
      <c r="G39" s="26"/>
      <c r="I39" s="26"/>
      <c r="K39" s="26"/>
    </row>
    <row r="40" spans="2:13" ht="18" customHeight="1" x14ac:dyDescent="0.25">
      <c r="B40" s="43" t="s">
        <v>150</v>
      </c>
    </row>
    <row r="41" spans="2:13" ht="18" customHeight="1" x14ac:dyDescent="0.25">
      <c r="B41" s="24" t="s">
        <v>56</v>
      </c>
      <c r="E41" s="26"/>
      <c r="G41" s="26"/>
      <c r="I41" s="26"/>
      <c r="K41" s="26"/>
    </row>
    <row r="42" spans="2:13" ht="18" customHeight="1" x14ac:dyDescent="0.25">
      <c r="B42" s="43" t="s">
        <v>151</v>
      </c>
    </row>
    <row r="43" spans="2:13" ht="18" customHeight="1" x14ac:dyDescent="0.25">
      <c r="B43" s="24" t="s">
        <v>54</v>
      </c>
      <c r="E43" s="26"/>
      <c r="G43" s="26"/>
      <c r="I43" s="26"/>
      <c r="K43" s="26"/>
    </row>
    <row r="44" spans="2:13" ht="18" customHeight="1" x14ac:dyDescent="0.25">
      <c r="B44" s="43" t="s">
        <v>152</v>
      </c>
    </row>
    <row r="45" spans="2:13" ht="18" customHeight="1" x14ac:dyDescent="0.25">
      <c r="B45" s="24" t="s">
        <v>154</v>
      </c>
      <c r="E45" s="26"/>
      <c r="I45" s="24"/>
      <c r="K45" s="21"/>
    </row>
    <row r="46" spans="2:13" ht="12" customHeight="1" x14ac:dyDescent="0.25">
      <c r="B46" s="24"/>
    </row>
    <row r="47" spans="2:13" ht="18" customHeight="1" x14ac:dyDescent="0.25">
      <c r="B47" s="24" t="s">
        <v>103</v>
      </c>
      <c r="E47" s="262"/>
      <c r="F47" s="262"/>
      <c r="G47" s="262"/>
      <c r="H47" s="262"/>
      <c r="I47" s="262"/>
      <c r="J47" s="262"/>
      <c r="K47" s="262"/>
      <c r="L47" s="262"/>
      <c r="M47" s="262"/>
    </row>
    <row r="48" spans="2:13" ht="18" customHeight="1" x14ac:dyDescent="0.25">
      <c r="B48" s="43" t="s">
        <v>153</v>
      </c>
      <c r="E48" s="262"/>
      <c r="F48" s="262"/>
      <c r="G48" s="262"/>
      <c r="H48" s="262"/>
      <c r="I48" s="262"/>
      <c r="J48" s="262"/>
      <c r="K48" s="262"/>
      <c r="L48" s="262"/>
      <c r="M48" s="262"/>
    </row>
    <row r="49" spans="2:14" ht="18" customHeight="1" x14ac:dyDescent="0.25">
      <c r="B49" s="24"/>
      <c r="E49" s="262"/>
      <c r="F49" s="262"/>
      <c r="G49" s="262"/>
      <c r="H49" s="262"/>
      <c r="I49" s="262"/>
      <c r="J49" s="262"/>
      <c r="K49" s="262"/>
      <c r="L49" s="262"/>
      <c r="M49" s="262"/>
    </row>
    <row r="50" spans="2:14" ht="6" customHeight="1" x14ac:dyDescent="0.25">
      <c r="B50" s="42"/>
      <c r="C50" s="22"/>
      <c r="D50" s="22"/>
      <c r="E50" s="22"/>
      <c r="F50" s="22"/>
      <c r="G50" s="22"/>
      <c r="H50" s="22"/>
      <c r="I50" s="22"/>
      <c r="J50" s="22"/>
      <c r="K50" s="22"/>
      <c r="L50" s="22"/>
      <c r="M50" s="22"/>
      <c r="N50" s="22"/>
    </row>
    <row r="51" spans="2:14" ht="6" customHeight="1" x14ac:dyDescent="0.25">
      <c r="E51" s="21"/>
      <c r="G51" s="21"/>
      <c r="I51" s="21"/>
      <c r="K51" s="21"/>
    </row>
    <row r="52" spans="2:14" ht="18" customHeight="1" x14ac:dyDescent="0.25">
      <c r="B52" s="67" t="s">
        <v>155</v>
      </c>
      <c r="E52" s="21"/>
      <c r="G52" s="21"/>
      <c r="I52" s="21"/>
      <c r="K52" s="21"/>
    </row>
    <row r="53" spans="2:14" ht="18" customHeight="1" x14ac:dyDescent="0.25">
      <c r="B53" s="68" t="s">
        <v>115</v>
      </c>
      <c r="C53" s="68"/>
      <c r="D53" s="68"/>
      <c r="E53" s="26"/>
      <c r="I53" s="24" t="s">
        <v>142</v>
      </c>
      <c r="K53" s="26"/>
    </row>
    <row r="54" spans="2:14" ht="6" customHeight="1" x14ac:dyDescent="0.25">
      <c r="B54" s="24"/>
      <c r="E54" s="21"/>
      <c r="G54" s="21"/>
      <c r="I54" s="21"/>
      <c r="K54" s="21"/>
    </row>
    <row r="55" spans="2:14" ht="18" customHeight="1" x14ac:dyDescent="0.25">
      <c r="B55" s="24" t="s">
        <v>102</v>
      </c>
      <c r="E55" s="26"/>
      <c r="K55" s="26"/>
    </row>
    <row r="56" spans="2:14" ht="6" customHeight="1" x14ac:dyDescent="0.25">
      <c r="B56" s="24"/>
      <c r="E56" s="21"/>
      <c r="G56" s="21"/>
      <c r="K56" s="21"/>
    </row>
    <row r="57" spans="2:14" ht="18" customHeight="1" x14ac:dyDescent="0.25">
      <c r="B57" s="24"/>
      <c r="E57" s="26"/>
      <c r="K57" s="26"/>
    </row>
    <row r="58" spans="2:14" ht="12" customHeight="1" x14ac:dyDescent="0.25">
      <c r="B58" s="24"/>
    </row>
    <row r="59" spans="2:14" ht="18" customHeight="1" x14ac:dyDescent="0.25">
      <c r="B59" s="24" t="s">
        <v>116</v>
      </c>
      <c r="E59" s="26"/>
      <c r="I59" s="24" t="s">
        <v>142</v>
      </c>
      <c r="K59" s="26"/>
    </row>
    <row r="60" spans="2:14" ht="6" customHeight="1" x14ac:dyDescent="0.25">
      <c r="B60" s="24"/>
      <c r="E60" s="21"/>
      <c r="G60" s="21"/>
      <c r="I60" s="21"/>
      <c r="K60" s="21"/>
    </row>
    <row r="61" spans="2:14" ht="18" customHeight="1" x14ac:dyDescent="0.25">
      <c r="B61" s="24" t="s">
        <v>102</v>
      </c>
      <c r="E61" s="26"/>
      <c r="K61" s="26"/>
    </row>
    <row r="62" spans="2:14" ht="6" customHeight="1" x14ac:dyDescent="0.25">
      <c r="E62" s="21"/>
      <c r="G62" s="21"/>
      <c r="K62" s="21"/>
    </row>
    <row r="63" spans="2:14" ht="18" customHeight="1" x14ac:dyDescent="0.25">
      <c r="E63" s="26"/>
      <c r="K63" s="26"/>
    </row>
    <row r="64" spans="2:14" ht="6" customHeight="1" x14ac:dyDescent="0.25"/>
    <row r="65" spans="2:14" ht="15" customHeight="1" x14ac:dyDescent="0.25">
      <c r="B65" s="54" t="s">
        <v>158</v>
      </c>
    </row>
    <row r="66" spans="2:14" ht="15" customHeight="1" x14ac:dyDescent="0.25">
      <c r="B66" s="263" t="s">
        <v>156</v>
      </c>
      <c r="C66" s="263"/>
      <c r="D66" s="263"/>
      <c r="E66" s="263"/>
      <c r="F66" s="263"/>
      <c r="G66" s="263"/>
      <c r="H66" s="263"/>
      <c r="I66" s="263"/>
      <c r="J66" s="263"/>
      <c r="K66" s="263"/>
      <c r="L66" s="263"/>
      <c r="M66" s="263"/>
      <c r="N66" s="53"/>
    </row>
    <row r="67" spans="2:14" ht="42" customHeight="1" x14ac:dyDescent="0.25">
      <c r="B67" s="263" t="s">
        <v>157</v>
      </c>
      <c r="C67" s="263"/>
      <c r="D67" s="263"/>
      <c r="E67" s="263"/>
      <c r="F67" s="263"/>
      <c r="G67" s="263"/>
      <c r="H67" s="263"/>
      <c r="I67" s="263"/>
      <c r="J67" s="263"/>
      <c r="K67" s="263"/>
      <c r="L67" s="263"/>
      <c r="M67" s="263"/>
      <c r="N67" s="53"/>
    </row>
    <row r="68" spans="2:14" x14ac:dyDescent="0.25">
      <c r="B68" s="54" t="s">
        <v>121</v>
      </c>
    </row>
    <row r="69" spans="2:14" ht="27" customHeight="1" x14ac:dyDescent="0.25">
      <c r="B69" s="263" t="s">
        <v>159</v>
      </c>
      <c r="C69" s="263"/>
      <c r="D69" s="263"/>
      <c r="E69" s="263"/>
      <c r="F69" s="263"/>
      <c r="G69" s="263"/>
      <c r="H69" s="263"/>
      <c r="I69" s="263"/>
      <c r="J69" s="263"/>
      <c r="K69" s="263"/>
      <c r="L69" s="263"/>
      <c r="M69" s="263"/>
      <c r="N69" s="55"/>
    </row>
    <row r="70" spans="2:14" ht="18" customHeight="1" x14ac:dyDescent="0.25">
      <c r="B70" s="24" t="s">
        <v>136</v>
      </c>
      <c r="E70" s="262"/>
      <c r="F70" s="262"/>
      <c r="G70" s="262"/>
      <c r="H70" s="262"/>
      <c r="I70" s="262"/>
      <c r="J70" s="262"/>
      <c r="K70" s="262"/>
      <c r="L70" s="262"/>
      <c r="M70" s="262"/>
    </row>
    <row r="71" spans="2:14" ht="18" customHeight="1" x14ac:dyDescent="0.25">
      <c r="B71" s="24"/>
      <c r="E71" s="262"/>
      <c r="F71" s="262"/>
      <c r="G71" s="262"/>
      <c r="H71" s="262"/>
      <c r="I71" s="262"/>
      <c r="J71" s="262"/>
      <c r="K71" s="262"/>
      <c r="L71" s="262"/>
      <c r="M71" s="262"/>
    </row>
    <row r="72" spans="2:14" ht="11.25" customHeight="1" x14ac:dyDescent="0.25"/>
    <row r="73" spans="2:14" ht="18" customHeight="1" x14ac:dyDescent="0.25">
      <c r="B73" s="24" t="s">
        <v>104</v>
      </c>
      <c r="E73" s="27"/>
    </row>
    <row r="74" spans="2:14" ht="6" customHeight="1" x14ac:dyDescent="0.25"/>
    <row r="75" spans="2:14" ht="18" customHeight="1" x14ac:dyDescent="0.25">
      <c r="B75" s="21" t="s">
        <v>57</v>
      </c>
      <c r="D75" s="23" t="s">
        <v>106</v>
      </c>
      <c r="E75" s="69">
        <v>1</v>
      </c>
      <c r="G75" s="21" t="s">
        <v>105</v>
      </c>
    </row>
    <row r="76" spans="2:14" ht="18" customHeight="1" x14ac:dyDescent="0.25">
      <c r="D76" s="23" t="s">
        <v>106</v>
      </c>
      <c r="E76" s="32"/>
      <c r="G76" s="21" t="s">
        <v>243</v>
      </c>
    </row>
    <row r="77" spans="2:14" ht="6" customHeight="1" x14ac:dyDescent="0.25"/>
  </sheetData>
  <sheetProtection sheet="1" objects="1" scenarios="1"/>
  <mergeCells count="13">
    <mergeCell ref="D2:M3"/>
    <mergeCell ref="D4:M5"/>
    <mergeCell ref="D6:M6"/>
    <mergeCell ref="D8:M8"/>
    <mergeCell ref="B66:M66"/>
    <mergeCell ref="D14:G14"/>
    <mergeCell ref="E71:M71"/>
    <mergeCell ref="B69:M69"/>
    <mergeCell ref="E48:M48"/>
    <mergeCell ref="E47:M47"/>
    <mergeCell ref="E49:M49"/>
    <mergeCell ref="B67:M67"/>
    <mergeCell ref="E70:M70"/>
  </mergeCells>
  <conditionalFormatting sqref="D22 E55 E57 E61 E63">
    <cfRule type="cellIs" priority="54" operator="greaterThan">
      <formula>0</formula>
    </cfRule>
  </conditionalFormatting>
  <conditionalFormatting sqref="D27">
    <cfRule type="cellIs" dxfId="104" priority="74" operator="greaterThan">
      <formula>0</formula>
    </cfRule>
  </conditionalFormatting>
  <conditionalFormatting sqref="D16:E16 K16 D18:E18 D20 E51:E54">
    <cfRule type="cellIs" dxfId="103" priority="79" operator="greaterThan">
      <formula>0</formula>
    </cfRule>
  </conditionalFormatting>
  <conditionalFormatting sqref="D24:E24">
    <cfRule type="cellIs" dxfId="102" priority="77" operator="greaterThan">
      <formula>0</formula>
    </cfRule>
    <cfRule type="cellIs" priority="78" operator="greaterThan">
      <formula>0</formula>
    </cfRule>
  </conditionalFormatting>
  <conditionalFormatting sqref="E29">
    <cfRule type="cellIs" dxfId="101" priority="9" operator="greaterThan">
      <formula>0</formula>
    </cfRule>
  </conditionalFormatting>
  <conditionalFormatting sqref="E32:E33">
    <cfRule type="cellIs" dxfId="100" priority="40" operator="greaterThan">
      <formula>0</formula>
    </cfRule>
  </conditionalFormatting>
  <conditionalFormatting sqref="E36:E37">
    <cfRule type="cellIs" dxfId="99" priority="67" operator="greaterThan">
      <formula>0</formula>
    </cfRule>
  </conditionalFormatting>
  <conditionalFormatting sqref="E39">
    <cfRule type="cellIs" dxfId="98" priority="70" operator="greaterThan">
      <formula>0</formula>
    </cfRule>
  </conditionalFormatting>
  <conditionalFormatting sqref="E41">
    <cfRule type="cellIs" dxfId="97" priority="69" operator="greaterThan">
      <formula>0</formula>
    </cfRule>
  </conditionalFormatting>
  <conditionalFormatting sqref="E43">
    <cfRule type="cellIs" dxfId="96" priority="71" operator="greaterThan">
      <formula>0</formula>
    </cfRule>
  </conditionalFormatting>
  <conditionalFormatting sqref="E47:E53">
    <cfRule type="cellIs" dxfId="95" priority="43" operator="greaterThan">
      <formula>0</formula>
    </cfRule>
  </conditionalFormatting>
  <conditionalFormatting sqref="E54:E57 K59:K63 E60:E63 D16:E16 K16 D18:E18 K18 N18 D20 D22 E45 M50:N52">
    <cfRule type="cellIs" dxfId="94" priority="53" operator="greaterThan">
      <formula>0</formula>
    </cfRule>
  </conditionalFormatting>
  <conditionalFormatting sqref="E59">
    <cfRule type="cellIs" dxfId="93" priority="41" operator="greaterThan">
      <formula>0</formula>
    </cfRule>
  </conditionalFormatting>
  <conditionalFormatting sqref="E59:E60">
    <cfRule type="cellIs" dxfId="92" priority="42" operator="greaterThan">
      <formula>0</formula>
    </cfRule>
  </conditionalFormatting>
  <conditionalFormatting sqref="E70:E71">
    <cfRule type="cellIs" dxfId="91" priority="13" operator="greaterThan">
      <formula>0</formula>
    </cfRule>
  </conditionalFormatting>
  <conditionalFormatting sqref="E73">
    <cfRule type="cellIs" dxfId="90" priority="65" operator="greaterThan">
      <formula>0</formula>
    </cfRule>
  </conditionalFormatting>
  <conditionalFormatting sqref="E75:E76">
    <cfRule type="cellIs" dxfId="89" priority="64" operator="greaterThan">
      <formula>0</formula>
    </cfRule>
  </conditionalFormatting>
  <conditionalFormatting sqref="G16 G18">
    <cfRule type="cellIs" dxfId="88" priority="82" operator="greaterThan">
      <formula>0</formula>
    </cfRule>
    <cfRule type="cellIs" dxfId="87" priority="83" operator="greaterThan">
      <formula>0</formula>
    </cfRule>
  </conditionalFormatting>
  <conditionalFormatting sqref="G29">
    <cfRule type="cellIs" dxfId="86" priority="7" operator="greaterThan">
      <formula>0</formula>
    </cfRule>
  </conditionalFormatting>
  <conditionalFormatting sqref="G32:G33">
    <cfRule type="cellIs" dxfId="85" priority="33" operator="greaterThan">
      <formula>0</formula>
    </cfRule>
  </conditionalFormatting>
  <conditionalFormatting sqref="G36:G37">
    <cfRule type="cellIs" dxfId="84" priority="3" operator="greaterThan">
      <formula>0</formula>
    </cfRule>
  </conditionalFormatting>
  <conditionalFormatting sqref="G39">
    <cfRule type="cellIs" dxfId="83" priority="37" operator="greaterThan">
      <formula>0</formula>
    </cfRule>
  </conditionalFormatting>
  <conditionalFormatting sqref="G41">
    <cfRule type="cellIs" dxfId="82" priority="36" operator="greaterThan">
      <formula>0</formula>
    </cfRule>
  </conditionalFormatting>
  <conditionalFormatting sqref="G43">
    <cfRule type="cellIs" dxfId="81" priority="38" operator="greaterThan">
      <formula>0</formula>
    </cfRule>
  </conditionalFormatting>
  <conditionalFormatting sqref="G54 G51:G52 K51:K52 K54 I51:I52 I54">
    <cfRule type="cellIs" dxfId="80" priority="63" operator="greaterThan">
      <formula>0</formula>
    </cfRule>
  </conditionalFormatting>
  <conditionalFormatting sqref="G54">
    <cfRule type="cellIs" dxfId="79" priority="62" operator="greaterThan">
      <formula>0</formula>
    </cfRule>
  </conditionalFormatting>
  <conditionalFormatting sqref="G56 E56 K56">
    <cfRule type="cellIs" dxfId="78" priority="48" operator="greaterThan">
      <formula>0</formula>
    </cfRule>
  </conditionalFormatting>
  <conditionalFormatting sqref="G56">
    <cfRule type="cellIs" dxfId="77" priority="47" operator="greaterThan">
      <formula>0</formula>
    </cfRule>
  </conditionalFormatting>
  <conditionalFormatting sqref="G60 K60 I60">
    <cfRule type="cellIs" dxfId="76" priority="59" operator="greaterThan">
      <formula>0</formula>
    </cfRule>
  </conditionalFormatting>
  <conditionalFormatting sqref="G60">
    <cfRule type="cellIs" dxfId="75" priority="58" operator="greaterThan">
      <formula>0</formula>
    </cfRule>
  </conditionalFormatting>
  <conditionalFormatting sqref="G62 E62 K62">
    <cfRule type="cellIs" dxfId="74" priority="46" operator="greaterThan">
      <formula>0</formula>
    </cfRule>
  </conditionalFormatting>
  <conditionalFormatting sqref="G62">
    <cfRule type="cellIs" dxfId="73" priority="45" operator="greaterThan">
      <formula>0</formula>
    </cfRule>
  </conditionalFormatting>
  <conditionalFormatting sqref="I22 I24">
    <cfRule type="cellIs" dxfId="72" priority="52" operator="greaterThan">
      <formula>0</formula>
    </cfRule>
  </conditionalFormatting>
  <conditionalFormatting sqref="I27">
    <cfRule type="cellIs" dxfId="71" priority="51" operator="greaterThan">
      <formula>0</formula>
    </cfRule>
  </conditionalFormatting>
  <conditionalFormatting sqref="I29">
    <cfRule type="cellIs" dxfId="70" priority="8" operator="greaterThan">
      <formula>0</formula>
    </cfRule>
  </conditionalFormatting>
  <conditionalFormatting sqref="I32:I33">
    <cfRule type="cellIs" dxfId="69" priority="26" operator="greaterThan">
      <formula>0</formula>
    </cfRule>
  </conditionalFormatting>
  <conditionalFormatting sqref="I36:I37">
    <cfRule type="cellIs" dxfId="68" priority="2" operator="greaterThan">
      <formula>0</formula>
    </cfRule>
  </conditionalFormatting>
  <conditionalFormatting sqref="I39">
    <cfRule type="cellIs" dxfId="67" priority="30" operator="greaterThan">
      <formula>0</formula>
    </cfRule>
  </conditionalFormatting>
  <conditionalFormatting sqref="I41">
    <cfRule type="cellIs" dxfId="66" priority="29" operator="greaterThan">
      <formula>0</formula>
    </cfRule>
  </conditionalFormatting>
  <conditionalFormatting sqref="I43">
    <cfRule type="cellIs" dxfId="65" priority="31" operator="greaterThan">
      <formula>0</formula>
    </cfRule>
  </conditionalFormatting>
  <conditionalFormatting sqref="I50:I52">
    <cfRule type="cellIs" dxfId="64" priority="49" operator="greaterThan">
      <formula>0</formula>
    </cfRule>
  </conditionalFormatting>
  <conditionalFormatting sqref="I54 I60 D14">
    <cfRule type="cellIs" dxfId="63" priority="75" operator="greaterThan">
      <formula>0</formula>
    </cfRule>
  </conditionalFormatting>
  <conditionalFormatting sqref="K24 M24">
    <cfRule type="cellIs" dxfId="62" priority="76" operator="greaterThan">
      <formula>0</formula>
    </cfRule>
  </conditionalFormatting>
  <conditionalFormatting sqref="K29">
    <cfRule type="cellIs" dxfId="61" priority="12" operator="greaterThan">
      <formula>0</formula>
    </cfRule>
  </conditionalFormatting>
  <conditionalFormatting sqref="K32:K33">
    <cfRule type="cellIs" dxfId="60" priority="19" operator="greaterThan">
      <formula>0</formula>
    </cfRule>
  </conditionalFormatting>
  <conditionalFormatting sqref="K36:K37">
    <cfRule type="cellIs" dxfId="59" priority="1" operator="greaterThan">
      <formula>0</formula>
    </cfRule>
  </conditionalFormatting>
  <conditionalFormatting sqref="K39">
    <cfRule type="cellIs" dxfId="58" priority="23" operator="greaterThan">
      <formula>0</formula>
    </cfRule>
  </conditionalFormatting>
  <conditionalFormatting sqref="K41">
    <cfRule type="cellIs" dxfId="57" priority="22" operator="greaterThan">
      <formula>0</formula>
    </cfRule>
  </conditionalFormatting>
  <conditionalFormatting sqref="K43">
    <cfRule type="cellIs" dxfId="56" priority="24" operator="greaterThan">
      <formula>0</formula>
    </cfRule>
  </conditionalFormatting>
  <conditionalFormatting sqref="K50:K57 G50:G52">
    <cfRule type="cellIs" dxfId="55" priority="50" operator="greaterThan">
      <formula>0</formula>
    </cfRule>
  </conditionalFormatting>
  <printOptions horizontalCentered="1"/>
  <pageMargins left="0.51181102362204722" right="0.31496062992125984" top="0.35433070866141736" bottom="0.55118110236220474" header="0.31496062992125984" footer="0.31496062992125984"/>
  <pageSetup paperSize="9" scale="70" orientation="portrait" r:id="rId1"/>
  <headerFooter>
    <oddFooter>&amp;CNAT-Vermessungsformular_v26.1 • © kjroth • Alle Rechte vorbehalten!&amp;RSeite 1</oddFooter>
  </headerFooter>
  <drawing r:id="rId2"/>
  <legacyDrawing r:id="rId3"/>
  <extLst>
    <ext xmlns:x14="http://schemas.microsoft.com/office/spreadsheetml/2009/9/main" uri="{CCE6A557-97BC-4b89-ADB6-D9C93CAAB3DF}">
      <x14:dataValidations xmlns:xm="http://schemas.microsoft.com/office/excel/2006/main" count="6">
        <x14:dataValidation type="list" allowBlank="1" showInputMessage="1" showErrorMessage="1" xr:uid="{A67969BA-8306-4971-9FEE-C6A45BCB5F5C}">
          <x14:formula1>
            <xm:f>Basisdaten!$E$2:$E$6</xm:f>
          </x14:formula1>
          <xm:sqref>K59 K53</xm:sqref>
        </x14:dataValidation>
        <x14:dataValidation type="list" allowBlank="1" showInputMessage="1" showErrorMessage="1" xr:uid="{44619D93-23D0-4BAF-A7A8-3B743E68FE47}">
          <x14:formula1>
            <xm:f>Basisdaten!$G$2:$G$6</xm:f>
          </x14:formula1>
          <xm:sqref>D27</xm:sqref>
        </x14:dataValidation>
        <x14:dataValidation type="list" allowBlank="1" showInputMessage="1" showErrorMessage="1" xr:uid="{32FB01C6-06A2-4BA6-BF30-20E6C94ECD68}">
          <x14:formula1>
            <xm:f>Basisdaten!$G$8:$G$12</xm:f>
          </x14:formula1>
          <xm:sqref>E43 G43 I43 K43</xm:sqref>
        </x14:dataValidation>
        <x14:dataValidation type="list" allowBlank="1" showInputMessage="1" showErrorMessage="1" xr:uid="{2B5CC887-3955-4020-8908-EB7801177389}">
          <x14:formula1>
            <xm:f>Basisdaten!$G$20:$G$26</xm:f>
          </x14:formula1>
          <xm:sqref>E41 K41 I41 G41</xm:sqref>
        </x14:dataValidation>
        <x14:dataValidation type="list" allowBlank="1" showInputMessage="1" showErrorMessage="1" xr:uid="{2B7A892D-3CAC-4FB8-B465-56B7F51052A6}">
          <x14:formula1>
            <xm:f>Basisdaten!$G$14:$G$18</xm:f>
          </x14:formula1>
          <xm:sqref>E39 K39 I39 G39</xm:sqref>
        </x14:dataValidation>
        <x14:dataValidation type="list" allowBlank="1" showInputMessage="1" showErrorMessage="1" xr:uid="{E42FF2D6-9F61-43DA-BD1A-07E3A44C2767}">
          <x14:formula1>
            <xm:f>Basisdaten!$B$2:$B$27</xm:f>
          </x14:formula1>
          <xm:sqref>D14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172"/>
  <sheetViews>
    <sheetView showZeros="0" zoomScaleNormal="100" workbookViewId="0">
      <selection activeCell="D4" sqref="D4"/>
    </sheetView>
  </sheetViews>
  <sheetFormatPr baseColWidth="10" defaultColWidth="0" defaultRowHeight="14.25" zeroHeight="1" x14ac:dyDescent="0.25"/>
  <cols>
    <col min="1" max="1" width="6.7109375" style="51" customWidth="1"/>
    <col min="2" max="2" width="4.7109375" style="51" customWidth="1"/>
    <col min="3" max="3" width="23" style="51" customWidth="1"/>
    <col min="4" max="4" width="10.140625" style="51" customWidth="1"/>
    <col min="5" max="5" width="8.7109375" style="51" customWidth="1"/>
    <col min="6" max="6" width="10.5703125" style="51" customWidth="1"/>
    <col min="7" max="7" width="15.7109375" style="51" customWidth="1"/>
    <col min="8" max="8" width="9.140625" style="51" customWidth="1"/>
    <col min="9" max="9" width="10.28515625" style="51" customWidth="1"/>
    <col min="10" max="10" width="8.140625" style="51" customWidth="1"/>
    <col min="11" max="11" width="10.28515625" style="23" customWidth="1"/>
    <col min="12" max="12" width="10.7109375" style="23" customWidth="1"/>
    <col min="13" max="13" width="12.140625" style="51" customWidth="1"/>
    <col min="14" max="14" width="20.5703125" style="51" customWidth="1"/>
    <col min="15" max="41" width="11.5703125" style="51" hidden="1" customWidth="1"/>
    <col min="42" max="16384" width="11.42578125" style="51" hidden="1"/>
  </cols>
  <sheetData>
    <row r="1" spans="2:17" x14ac:dyDescent="0.25"/>
    <row r="2" spans="2:17" ht="45" customHeight="1" x14ac:dyDescent="0.25">
      <c r="B2" s="70" t="s">
        <v>144</v>
      </c>
      <c r="C2" s="71"/>
      <c r="D2" s="72"/>
      <c r="E2" s="72"/>
      <c r="F2" s="72"/>
      <c r="G2" s="259" t="s">
        <v>169</v>
      </c>
      <c r="H2" s="74"/>
      <c r="I2" s="74"/>
      <c r="J2" s="74"/>
      <c r="K2" s="75"/>
      <c r="L2" s="75"/>
      <c r="M2" s="74"/>
      <c r="N2" s="74"/>
    </row>
    <row r="3" spans="2:17" ht="11.45" customHeight="1" x14ac:dyDescent="0.25">
      <c r="B3" s="184"/>
      <c r="C3" s="168"/>
      <c r="D3" s="185"/>
      <c r="E3" s="185"/>
      <c r="F3" s="185"/>
      <c r="G3" s="185"/>
      <c r="I3" s="185"/>
      <c r="J3" s="185"/>
      <c r="K3" s="186"/>
      <c r="L3" s="186"/>
    </row>
    <row r="4" spans="2:17" ht="24" customHeight="1" x14ac:dyDescent="0.25">
      <c r="B4" s="76" t="s">
        <v>0</v>
      </c>
      <c r="D4" s="209"/>
      <c r="F4" s="77"/>
      <c r="G4" s="77"/>
      <c r="H4" s="77"/>
      <c r="I4" s="76" t="s">
        <v>53</v>
      </c>
      <c r="J4" s="77"/>
      <c r="K4" s="51"/>
      <c r="L4" s="209"/>
      <c r="M4" s="77"/>
      <c r="N4" s="77"/>
      <c r="O4" s="77"/>
    </row>
    <row r="5" spans="2:17" s="158" customFormat="1" ht="7.5" customHeight="1" x14ac:dyDescent="0.25">
      <c r="B5" s="120"/>
      <c r="D5" s="120"/>
      <c r="E5" s="120"/>
      <c r="F5" s="120"/>
      <c r="G5" s="120"/>
      <c r="H5" s="120"/>
      <c r="I5" s="120"/>
      <c r="J5" s="120"/>
      <c r="K5" s="120"/>
      <c r="M5" s="120"/>
      <c r="N5" s="120"/>
      <c r="O5" s="120"/>
      <c r="P5" s="120"/>
      <c r="Q5" s="131"/>
    </row>
    <row r="6" spans="2:17" s="46" customFormat="1" ht="24" customHeight="1" x14ac:dyDescent="0.25">
      <c r="B6" s="187" t="s">
        <v>161</v>
      </c>
      <c r="C6" s="187"/>
      <c r="D6" s="209"/>
      <c r="E6" s="170"/>
      <c r="F6" s="170"/>
      <c r="G6" s="170"/>
      <c r="H6" s="170"/>
      <c r="I6" s="174" t="s">
        <v>30</v>
      </c>
      <c r="J6" s="170"/>
      <c r="L6" s="248">
        <f>IF(K70&lt;&gt;0,K72,K65)</f>
        <v>0</v>
      </c>
      <c r="M6" s="170"/>
    </row>
    <row r="7" spans="2:17" s="158" customFormat="1" ht="7.5" customHeight="1" x14ac:dyDescent="0.25">
      <c r="B7" s="120"/>
      <c r="D7" s="120"/>
      <c r="E7" s="120"/>
      <c r="F7" s="120"/>
      <c r="G7" s="120"/>
      <c r="H7" s="120"/>
      <c r="I7" s="120"/>
      <c r="J7" s="120"/>
      <c r="K7" s="120"/>
      <c r="M7" s="120"/>
      <c r="N7" s="120"/>
      <c r="O7" s="120"/>
      <c r="P7" s="120"/>
      <c r="Q7" s="131"/>
    </row>
    <row r="8" spans="2:17" s="120" customFormat="1" ht="16.5" customHeight="1" x14ac:dyDescent="0.25">
      <c r="B8" s="159" t="s">
        <v>178</v>
      </c>
      <c r="D8" s="159"/>
      <c r="E8" s="158"/>
      <c r="F8" s="209"/>
      <c r="L8" s="209"/>
      <c r="N8" s="158"/>
      <c r="O8" s="158"/>
      <c r="P8" s="158"/>
      <c r="Q8" s="158"/>
    </row>
    <row r="9" spans="2:17" s="158" customFormat="1" ht="7.5" customHeight="1" x14ac:dyDescent="0.25">
      <c r="C9" s="120"/>
      <c r="D9" s="120"/>
      <c r="E9" s="120"/>
      <c r="F9" s="120"/>
      <c r="G9" s="120"/>
      <c r="I9" s="120"/>
      <c r="J9" s="120"/>
      <c r="K9" s="120"/>
      <c r="M9" s="120"/>
      <c r="N9" s="120"/>
      <c r="O9" s="120"/>
      <c r="P9" s="120"/>
      <c r="Q9" s="131"/>
    </row>
    <row r="10" spans="2:17" s="120" customFormat="1" ht="16.5" customHeight="1" x14ac:dyDescent="0.25">
      <c r="C10" s="159"/>
      <c r="D10" s="159"/>
      <c r="E10" s="158"/>
      <c r="F10" s="210"/>
      <c r="L10" s="210"/>
      <c r="N10" s="158"/>
      <c r="O10" s="158"/>
      <c r="P10" s="158"/>
      <c r="Q10" s="158"/>
    </row>
    <row r="11" spans="2:17" s="158" customFormat="1" ht="7.5" customHeight="1" x14ac:dyDescent="0.25">
      <c r="C11" s="120"/>
      <c r="D11" s="120"/>
      <c r="E11" s="120"/>
      <c r="F11" s="120"/>
      <c r="G11" s="120"/>
      <c r="H11" s="120"/>
      <c r="I11" s="120"/>
      <c r="J11" s="120"/>
      <c r="K11" s="120"/>
      <c r="L11" s="120"/>
      <c r="M11" s="120"/>
      <c r="N11" s="120"/>
      <c r="O11" s="120"/>
      <c r="P11" s="120"/>
      <c r="Q11" s="131"/>
    </row>
    <row r="12" spans="2:17" s="120" customFormat="1" ht="16.5" customHeight="1" x14ac:dyDescent="0.25">
      <c r="B12" s="78" t="s">
        <v>179</v>
      </c>
      <c r="D12" s="78"/>
      <c r="E12" s="161"/>
      <c r="F12" s="287"/>
      <c r="G12" s="287"/>
      <c r="H12" s="287"/>
      <c r="I12" s="287"/>
      <c r="J12" s="287"/>
      <c r="K12" s="287"/>
      <c r="L12" s="287"/>
      <c r="M12" s="287"/>
      <c r="O12" s="210"/>
      <c r="P12" s="210"/>
      <c r="Q12" s="160"/>
    </row>
    <row r="13" spans="2:17" s="120" customFormat="1" ht="16.5" customHeight="1" x14ac:dyDescent="0.25">
      <c r="C13" s="159"/>
      <c r="D13" s="159"/>
      <c r="E13" s="158"/>
      <c r="F13" s="287"/>
      <c r="G13" s="287"/>
      <c r="H13" s="287"/>
      <c r="I13" s="287"/>
      <c r="J13" s="287"/>
      <c r="K13" s="287"/>
      <c r="L13" s="287"/>
      <c r="M13" s="287"/>
      <c r="O13" s="210"/>
      <c r="P13" s="210"/>
    </row>
    <row r="14" spans="2:17" s="158" customFormat="1" ht="7.5" customHeight="1" x14ac:dyDescent="0.25">
      <c r="C14" s="120"/>
      <c r="D14" s="120"/>
      <c r="E14" s="120"/>
      <c r="F14" s="120"/>
      <c r="G14" s="120"/>
      <c r="H14" s="120"/>
      <c r="I14" s="120"/>
      <c r="J14" s="120"/>
      <c r="K14" s="120"/>
      <c r="L14" s="120"/>
      <c r="M14" s="120"/>
      <c r="N14" s="120"/>
      <c r="O14" s="120"/>
      <c r="P14" s="120"/>
      <c r="Q14" s="131"/>
    </row>
    <row r="15" spans="2:17" s="120" customFormat="1" ht="16.5" customHeight="1" x14ac:dyDescent="0.25">
      <c r="B15" s="78" t="s">
        <v>182</v>
      </c>
      <c r="D15" s="78"/>
      <c r="E15" s="162" t="s">
        <v>181</v>
      </c>
      <c r="F15" s="210"/>
      <c r="G15" s="186" t="s">
        <v>180</v>
      </c>
      <c r="H15" s="210"/>
      <c r="I15" s="80"/>
      <c r="N15" s="80"/>
      <c r="O15" s="163"/>
      <c r="P15" s="163"/>
      <c r="Q15" s="163"/>
    </row>
    <row r="16" spans="2:17" s="158" customFormat="1" ht="7.5" customHeight="1" x14ac:dyDescent="0.25">
      <c r="B16" s="120"/>
      <c r="D16" s="120"/>
      <c r="E16" s="120"/>
      <c r="F16" s="120"/>
      <c r="G16" s="120"/>
      <c r="H16" s="120"/>
      <c r="I16" s="120"/>
      <c r="J16" s="120"/>
      <c r="K16" s="120"/>
      <c r="L16" s="120"/>
      <c r="M16" s="120"/>
      <c r="N16" s="120"/>
      <c r="O16" s="120"/>
      <c r="P16" s="120"/>
      <c r="Q16" s="131"/>
    </row>
    <row r="17" spans="2:17" s="120" customFormat="1" ht="16.5" customHeight="1" x14ac:dyDescent="0.25">
      <c r="B17" s="78" t="s">
        <v>183</v>
      </c>
      <c r="F17" s="287"/>
      <c r="G17" s="287"/>
      <c r="H17" s="287"/>
      <c r="I17" s="287"/>
      <c r="J17" s="287"/>
      <c r="K17" s="287"/>
      <c r="L17" s="287"/>
      <c r="M17" s="287"/>
      <c r="O17" s="210"/>
      <c r="P17" s="210"/>
    </row>
    <row r="18" spans="2:17" s="120" customFormat="1" ht="7.5" customHeight="1" x14ac:dyDescent="0.25">
      <c r="B18" s="80"/>
      <c r="D18" s="80"/>
      <c r="E18" s="80"/>
      <c r="F18" s="80"/>
      <c r="G18" s="80"/>
      <c r="H18" s="80"/>
      <c r="I18" s="80"/>
      <c r="J18" s="80"/>
      <c r="K18" s="80"/>
      <c r="L18" s="80"/>
      <c r="N18" s="163"/>
      <c r="O18" s="163"/>
      <c r="P18" s="163"/>
      <c r="Q18" s="163"/>
    </row>
    <row r="19" spans="2:17" s="120" customFormat="1" ht="16.5" customHeight="1" x14ac:dyDescent="0.25">
      <c r="B19" s="78" t="s">
        <v>230</v>
      </c>
      <c r="D19" s="78"/>
      <c r="E19" s="80"/>
      <c r="F19" s="80"/>
      <c r="G19" s="80"/>
      <c r="H19" s="210"/>
      <c r="I19" s="80"/>
      <c r="J19" s="80"/>
      <c r="K19" s="80"/>
      <c r="L19" s="80"/>
    </row>
    <row r="20" spans="2:17" s="120" customFormat="1" ht="14.25" customHeight="1" x14ac:dyDescent="0.25">
      <c r="B20" s="80"/>
      <c r="D20" s="80"/>
      <c r="E20" s="80"/>
      <c r="F20" s="80"/>
      <c r="G20" s="80"/>
      <c r="H20" s="80"/>
      <c r="I20" s="80"/>
      <c r="J20" s="80"/>
      <c r="K20" s="80"/>
      <c r="L20" s="80"/>
      <c r="N20" s="163"/>
      <c r="O20" s="163"/>
      <c r="P20" s="80"/>
    </row>
    <row r="21" spans="2:17" s="120" customFormat="1" ht="27" customHeight="1" x14ac:dyDescent="0.25">
      <c r="B21" s="250" t="s">
        <v>225</v>
      </c>
      <c r="C21" s="249"/>
      <c r="D21" s="249"/>
      <c r="E21" s="289" t="s">
        <v>184</v>
      </c>
      <c r="F21" s="289"/>
      <c r="G21" s="289"/>
      <c r="H21" s="289"/>
      <c r="I21" s="289"/>
      <c r="J21" s="289"/>
      <c r="K21" s="289"/>
      <c r="L21" s="289"/>
      <c r="M21" s="289"/>
      <c r="N21" s="163"/>
      <c r="O21" s="163"/>
      <c r="P21" s="80"/>
      <c r="Q21" s="163"/>
    </row>
    <row r="22" spans="2:17" s="120" customFormat="1" ht="7.5" customHeight="1" x14ac:dyDescent="0.25">
      <c r="C22" s="80"/>
      <c r="D22" s="80"/>
      <c r="E22" s="80"/>
      <c r="F22" s="80"/>
      <c r="G22" s="80"/>
      <c r="H22" s="80"/>
      <c r="I22" s="80"/>
      <c r="J22" s="80"/>
      <c r="K22" s="80"/>
      <c r="L22" s="80"/>
      <c r="N22" s="163"/>
      <c r="O22" s="163"/>
      <c r="P22" s="80"/>
      <c r="Q22" s="163"/>
    </row>
    <row r="23" spans="2:17" s="120" customFormat="1" ht="16.5" customHeight="1" x14ac:dyDescent="0.25">
      <c r="B23" s="164" t="s">
        <v>170</v>
      </c>
      <c r="C23" s="80" t="s">
        <v>226</v>
      </c>
      <c r="D23" s="80"/>
      <c r="E23" s="287"/>
      <c r="F23" s="287"/>
      <c r="G23" s="162" t="s">
        <v>172</v>
      </c>
      <c r="H23" s="80" t="s">
        <v>228</v>
      </c>
      <c r="I23" s="80"/>
      <c r="K23" s="246">
        <f>IFERROR(E23/E24,0)</f>
        <v>0</v>
      </c>
      <c r="L23" s="80"/>
      <c r="N23" s="163"/>
      <c r="O23" s="163"/>
      <c r="P23" s="163"/>
      <c r="Q23" s="163"/>
    </row>
    <row r="24" spans="2:17" s="120" customFormat="1" ht="16.5" customHeight="1" x14ac:dyDescent="0.25">
      <c r="B24" s="164" t="s">
        <v>171</v>
      </c>
      <c r="C24" s="63" t="s">
        <v>227</v>
      </c>
      <c r="D24" s="62"/>
      <c r="E24" s="287"/>
      <c r="F24" s="287"/>
      <c r="G24" s="162" t="s">
        <v>173</v>
      </c>
      <c r="H24" s="80" t="s">
        <v>229</v>
      </c>
      <c r="I24" s="159"/>
      <c r="K24" s="247">
        <f>C45</f>
        <v>0</v>
      </c>
      <c r="L24" s="159"/>
      <c r="M24" s="159"/>
      <c r="N24" s="159"/>
      <c r="O24" s="159"/>
      <c r="P24" s="159"/>
      <c r="Q24" s="159"/>
    </row>
    <row r="25" spans="2:17" s="120" customFormat="1" ht="16.5" customHeight="1" x14ac:dyDescent="0.25">
      <c r="D25" s="80"/>
      <c r="E25" s="80"/>
      <c r="F25" s="80"/>
      <c r="H25" s="245"/>
      <c r="I25" s="80"/>
      <c r="J25" s="80"/>
      <c r="K25" s="80"/>
      <c r="L25" s="80"/>
      <c r="N25" s="163"/>
      <c r="O25" s="163"/>
      <c r="P25" s="80"/>
      <c r="Q25" s="163"/>
    </row>
    <row r="26" spans="2:17" s="120" customFormat="1" ht="15.75" customHeight="1" x14ac:dyDescent="0.25">
      <c r="D26" s="80"/>
      <c r="E26" s="80"/>
      <c r="F26" s="80"/>
      <c r="H26" s="83"/>
      <c r="I26" s="80"/>
      <c r="J26" s="80"/>
      <c r="K26" s="80"/>
      <c r="L26" s="80"/>
      <c r="N26" s="163"/>
      <c r="O26" s="163"/>
      <c r="P26" s="80"/>
      <c r="Q26" s="163"/>
    </row>
    <row r="27" spans="2:17" s="120" customFormat="1" ht="6" customHeight="1" x14ac:dyDescent="0.25">
      <c r="B27" s="165"/>
      <c r="C27" s="166"/>
      <c r="D27" s="166"/>
      <c r="E27" s="166"/>
      <c r="F27" s="166"/>
      <c r="G27" s="166"/>
      <c r="H27" s="166"/>
      <c r="I27" s="166"/>
      <c r="J27" s="166"/>
      <c r="K27" s="166"/>
      <c r="L27" s="166"/>
      <c r="M27" s="123"/>
      <c r="N27" s="167"/>
      <c r="O27" s="167"/>
      <c r="P27" s="166"/>
      <c r="Q27" s="167"/>
    </row>
    <row r="28" spans="2:17" s="120" customFormat="1" ht="6" customHeight="1" x14ac:dyDescent="0.25">
      <c r="B28" s="164"/>
      <c r="C28" s="80"/>
      <c r="D28" s="80"/>
      <c r="E28" s="80"/>
      <c r="F28" s="80"/>
      <c r="G28" s="80"/>
      <c r="H28" s="80"/>
      <c r="I28" s="80"/>
      <c r="J28" s="80"/>
      <c r="K28" s="80"/>
      <c r="L28" s="80"/>
      <c r="N28" s="163"/>
      <c r="O28" s="163"/>
      <c r="P28" s="163"/>
      <c r="Q28" s="163"/>
    </row>
    <row r="29" spans="2:17" s="158" customFormat="1" ht="15.75" customHeight="1" x14ac:dyDescent="0.25">
      <c r="B29" s="185" t="s">
        <v>186</v>
      </c>
      <c r="D29" s="211"/>
      <c r="G29" s="147" t="s">
        <v>232</v>
      </c>
      <c r="H29" s="146" t="s">
        <v>193</v>
      </c>
      <c r="I29" s="169"/>
      <c r="J29" s="212">
        <v>20</v>
      </c>
      <c r="K29" s="155" t="s">
        <v>194</v>
      </c>
      <c r="L29" s="218">
        <v>50</v>
      </c>
      <c r="P29" s="171" t="s">
        <v>174</v>
      </c>
      <c r="Q29" s="172" t="s">
        <v>175</v>
      </c>
    </row>
    <row r="30" spans="2:17" s="158" customFormat="1" ht="6" customHeight="1" x14ac:dyDescent="0.25">
      <c r="B30" s="164"/>
      <c r="E30" s="171"/>
      <c r="F30" s="171"/>
    </row>
    <row r="31" spans="2:17" s="158" customFormat="1" ht="15.75" customHeight="1" x14ac:dyDescent="0.25">
      <c r="B31" s="188" t="s">
        <v>185</v>
      </c>
      <c r="D31" s="211"/>
      <c r="J31" s="174"/>
      <c r="N31" s="171"/>
      <c r="O31" s="171"/>
    </row>
    <row r="32" spans="2:17" s="158" customFormat="1" ht="6" customHeight="1" x14ac:dyDescent="0.25">
      <c r="B32" s="164"/>
      <c r="N32" s="175"/>
      <c r="O32" s="175"/>
      <c r="P32" s="175"/>
      <c r="Q32" s="175"/>
    </row>
    <row r="33" spans="2:17" s="120" customFormat="1" ht="15.75" customHeight="1" x14ac:dyDescent="0.25">
      <c r="B33" s="176" t="s">
        <v>160</v>
      </c>
      <c r="D33" s="214"/>
      <c r="E33" s="158"/>
      <c r="F33" s="158"/>
      <c r="G33" s="155" t="s">
        <v>187</v>
      </c>
      <c r="H33" s="215"/>
      <c r="J33" s="251" t="s">
        <v>188</v>
      </c>
      <c r="K33" s="215"/>
      <c r="N33" s="175"/>
      <c r="O33" s="63" t="s">
        <v>176</v>
      </c>
      <c r="Q33" s="177">
        <v>2</v>
      </c>
    </row>
    <row r="34" spans="2:17" s="158" customFormat="1" ht="6" customHeight="1" x14ac:dyDescent="0.25">
      <c r="B34" s="164"/>
      <c r="F34" s="161"/>
      <c r="I34" s="120"/>
      <c r="N34" s="175"/>
      <c r="O34" s="175"/>
      <c r="P34" s="175"/>
      <c r="Q34" s="175"/>
    </row>
    <row r="35" spans="2:17" s="120" customFormat="1" ht="15.75" customHeight="1" x14ac:dyDescent="0.25">
      <c r="B35" s="188" t="s">
        <v>191</v>
      </c>
      <c r="D35" s="155"/>
      <c r="E35" s="155"/>
      <c r="F35" s="155"/>
      <c r="G35" s="120" t="s">
        <v>189</v>
      </c>
      <c r="H35" s="213"/>
      <c r="J35" s="131" t="s">
        <v>190</v>
      </c>
      <c r="K35" s="213"/>
      <c r="L35" s="120" t="s">
        <v>231</v>
      </c>
      <c r="M35" s="189">
        <f>(H35+K35)/2</f>
        <v>0</v>
      </c>
      <c r="O35" s="155" t="s">
        <v>177</v>
      </c>
      <c r="P35" s="178" t="e">
        <f>(#REF!+#REF!)/2</f>
        <v>#REF!</v>
      </c>
      <c r="Q35" s="158"/>
    </row>
    <row r="36" spans="2:17" s="158" customFormat="1" ht="6" customHeight="1" x14ac:dyDescent="0.25">
      <c r="B36" s="164"/>
      <c r="F36" s="161"/>
      <c r="I36" s="120"/>
      <c r="N36" s="175"/>
      <c r="O36" s="175"/>
      <c r="P36" s="175"/>
      <c r="Q36" s="175"/>
    </row>
    <row r="37" spans="2:17" ht="21" customHeight="1" x14ac:dyDescent="0.25">
      <c r="B37" s="188" t="s">
        <v>27</v>
      </c>
      <c r="C37" s="155"/>
      <c r="D37" s="288">
        <f>1+(0.0000115*(M35-J29))</f>
        <v>0.99977000000000005</v>
      </c>
      <c r="E37" s="288"/>
      <c r="G37" s="191" t="s">
        <v>192</v>
      </c>
      <c r="J37" s="163"/>
      <c r="K37" s="163"/>
      <c r="L37" s="91"/>
      <c r="M37" s="192"/>
    </row>
    <row r="38" spans="2:17" s="158" customFormat="1" ht="6" customHeight="1" x14ac:dyDescent="0.25">
      <c r="B38" s="179"/>
      <c r="C38" s="180"/>
      <c r="D38" s="180"/>
      <c r="E38" s="180"/>
      <c r="F38" s="180"/>
      <c r="G38" s="180"/>
      <c r="H38" s="181"/>
      <c r="I38" s="181"/>
      <c r="J38" s="181"/>
      <c r="K38" s="181"/>
      <c r="L38" s="181"/>
      <c r="M38" s="182"/>
      <c r="N38" s="183"/>
      <c r="O38" s="183"/>
      <c r="P38" s="183"/>
      <c r="Q38" s="183"/>
    </row>
    <row r="39" spans="2:17" s="158" customFormat="1" ht="6" customHeight="1" x14ac:dyDescent="0.25">
      <c r="B39" s="173"/>
      <c r="C39" s="161"/>
      <c r="D39" s="161"/>
      <c r="E39" s="161"/>
      <c r="F39" s="161"/>
      <c r="G39" s="161"/>
      <c r="H39" s="161"/>
      <c r="I39" s="161"/>
      <c r="J39" s="161"/>
      <c r="K39" s="161"/>
      <c r="L39" s="161"/>
      <c r="N39" s="175"/>
      <c r="O39" s="175"/>
      <c r="P39" s="175"/>
      <c r="Q39" s="175"/>
    </row>
    <row r="40" spans="2:17" s="158" customFormat="1" ht="16.5" customHeight="1" x14ac:dyDescent="0.25">
      <c r="B40" s="168" t="s">
        <v>203</v>
      </c>
      <c r="D40" s="168"/>
      <c r="E40" s="196"/>
      <c r="F40" s="196"/>
      <c r="H40" s="195"/>
      <c r="I40" s="195"/>
      <c r="J40" s="195"/>
      <c r="K40" s="171"/>
      <c r="L40" s="171"/>
      <c r="N40" s="170"/>
      <c r="O40" s="170"/>
      <c r="P40" s="170"/>
      <c r="Q40" s="175"/>
    </row>
    <row r="41" spans="2:17" s="158" customFormat="1" ht="7.5" customHeight="1" x14ac:dyDescent="0.25">
      <c r="B41" s="173"/>
      <c r="C41" s="168"/>
      <c r="D41" s="168"/>
      <c r="E41" s="196"/>
      <c r="F41" s="196"/>
      <c r="G41" s="196"/>
      <c r="H41" s="195"/>
      <c r="I41" s="195"/>
      <c r="J41" s="195"/>
      <c r="K41" s="171"/>
      <c r="L41" s="171"/>
      <c r="N41" s="170"/>
      <c r="O41" s="170"/>
      <c r="P41" s="170"/>
      <c r="Q41" s="175"/>
    </row>
    <row r="42" spans="2:17" s="158" customFormat="1" ht="16.5" customHeight="1" x14ac:dyDescent="0.25">
      <c r="B42" s="173" t="s">
        <v>195</v>
      </c>
      <c r="C42" s="185" t="s">
        <v>204</v>
      </c>
      <c r="D42" s="102" t="s">
        <v>206</v>
      </c>
      <c r="E42" s="196"/>
      <c r="F42" s="83"/>
      <c r="G42" s="196"/>
      <c r="H42" s="195"/>
      <c r="I42" s="195"/>
      <c r="J42" s="195"/>
      <c r="K42" s="171"/>
      <c r="L42" s="171"/>
      <c r="N42" s="170"/>
      <c r="O42" s="170"/>
      <c r="P42" s="170"/>
      <c r="Q42" s="175"/>
    </row>
    <row r="43" spans="2:17" s="158" customFormat="1" ht="6" customHeight="1" x14ac:dyDescent="0.25">
      <c r="B43" s="173"/>
      <c r="C43" s="168"/>
      <c r="D43" s="168"/>
      <c r="E43" s="196"/>
      <c r="F43" s="196"/>
      <c r="G43" s="196"/>
      <c r="H43" s="195"/>
      <c r="I43" s="195"/>
      <c r="J43" s="195"/>
      <c r="K43" s="171"/>
      <c r="L43" s="171"/>
      <c r="N43" s="170"/>
      <c r="O43" s="170"/>
      <c r="P43" s="170"/>
      <c r="Q43" s="175"/>
    </row>
    <row r="44" spans="2:17" s="219" customFormat="1" ht="16.5" customHeight="1" x14ac:dyDescent="0.25">
      <c r="B44" s="220"/>
      <c r="C44" s="92" t="s">
        <v>208</v>
      </c>
      <c r="D44" s="216" t="s">
        <v>28</v>
      </c>
      <c r="E44" s="270" t="s">
        <v>209</v>
      </c>
      <c r="F44" s="270"/>
      <c r="G44" s="221" t="s">
        <v>196</v>
      </c>
      <c r="H44" s="284" t="s">
        <v>210</v>
      </c>
      <c r="I44" s="284"/>
      <c r="J44" s="216" t="s">
        <v>197</v>
      </c>
      <c r="K44" s="284" t="s">
        <v>211</v>
      </c>
      <c r="L44" s="284"/>
      <c r="N44" s="222"/>
      <c r="O44" s="222"/>
      <c r="P44" s="222"/>
      <c r="Q44" s="163"/>
    </row>
    <row r="45" spans="2:17" s="217" customFormat="1" ht="16.5" customHeight="1" x14ac:dyDescent="0.25">
      <c r="B45" s="223"/>
      <c r="C45" s="224"/>
      <c r="D45" s="225"/>
      <c r="E45" s="282">
        <f>D31</f>
        <v>0</v>
      </c>
      <c r="F45" s="282"/>
      <c r="G45" s="226"/>
      <c r="H45" s="283"/>
      <c r="I45" s="283"/>
      <c r="J45" s="235"/>
      <c r="K45" s="278">
        <f>C45*E45+H45</f>
        <v>0</v>
      </c>
      <c r="L45" s="279"/>
      <c r="N45" s="197"/>
      <c r="O45" s="197"/>
      <c r="P45" s="197"/>
      <c r="Q45" s="175"/>
    </row>
    <row r="46" spans="2:17" s="158" customFormat="1" ht="6" customHeight="1" x14ac:dyDescent="0.25">
      <c r="B46" s="173"/>
      <c r="C46" s="222"/>
      <c r="D46" s="222"/>
      <c r="E46" s="222"/>
      <c r="F46" s="222"/>
      <c r="G46" s="222"/>
      <c r="H46" s="222"/>
      <c r="I46" s="222"/>
      <c r="J46" s="222"/>
      <c r="K46" s="222"/>
      <c r="L46" s="222"/>
      <c r="M46" s="222"/>
      <c r="N46" s="222"/>
      <c r="O46" s="222"/>
      <c r="P46" s="222"/>
      <c r="Q46" s="175"/>
    </row>
    <row r="47" spans="2:17" s="158" customFormat="1" ht="16.5" customHeight="1" x14ac:dyDescent="0.25">
      <c r="B47" s="173" t="s">
        <v>198</v>
      </c>
      <c r="C47" s="185" t="s">
        <v>205</v>
      </c>
      <c r="D47" s="102" t="s">
        <v>207</v>
      </c>
      <c r="E47" s="196"/>
      <c r="F47" s="83"/>
      <c r="G47" s="222"/>
      <c r="H47" s="222"/>
      <c r="I47" s="222"/>
      <c r="J47" s="222"/>
      <c r="K47" s="222"/>
      <c r="L47" s="222"/>
      <c r="M47" s="222"/>
      <c r="N47" s="222"/>
      <c r="O47" s="222"/>
      <c r="P47" s="222"/>
      <c r="Q47" s="175"/>
    </row>
    <row r="48" spans="2:17" s="158" customFormat="1" ht="6" customHeight="1" x14ac:dyDescent="0.25">
      <c r="B48" s="173"/>
      <c r="C48" s="168"/>
      <c r="D48" s="168"/>
      <c r="E48" s="196"/>
      <c r="F48" s="196"/>
      <c r="G48" s="196"/>
      <c r="H48" s="195"/>
      <c r="I48" s="195"/>
      <c r="J48" s="195"/>
      <c r="K48" s="171"/>
      <c r="L48" s="171"/>
      <c r="N48" s="170"/>
      <c r="O48" s="170"/>
      <c r="P48" s="170"/>
      <c r="Q48" s="175"/>
    </row>
    <row r="49" spans="2:17" s="158" customFormat="1" ht="16.5" customHeight="1" x14ac:dyDescent="0.25">
      <c r="B49" s="173"/>
      <c r="C49" s="92" t="s">
        <v>208</v>
      </c>
      <c r="D49" s="216" t="s">
        <v>28</v>
      </c>
      <c r="E49" s="280" t="s">
        <v>209</v>
      </c>
      <c r="F49" s="281"/>
      <c r="G49" s="221" t="s">
        <v>196</v>
      </c>
      <c r="H49" s="285" t="s">
        <v>210</v>
      </c>
      <c r="I49" s="286"/>
      <c r="J49" s="216" t="s">
        <v>197</v>
      </c>
      <c r="K49" s="284" t="s">
        <v>211</v>
      </c>
      <c r="L49" s="284"/>
      <c r="N49" s="170"/>
      <c r="O49" s="170"/>
      <c r="P49" s="170"/>
      <c r="Q49" s="175"/>
    </row>
    <row r="50" spans="2:17" s="158" customFormat="1" ht="16.5" customHeight="1" x14ac:dyDescent="0.25">
      <c r="B50" s="173"/>
      <c r="C50" s="224"/>
      <c r="D50" s="225"/>
      <c r="E50" s="282">
        <f>D31</f>
        <v>0</v>
      </c>
      <c r="F50" s="282"/>
      <c r="G50" s="226"/>
      <c r="H50" s="283"/>
      <c r="I50" s="283"/>
      <c r="J50" s="235"/>
      <c r="K50" s="278">
        <f>C50*E50+H50</f>
        <v>0</v>
      </c>
      <c r="L50" s="279"/>
      <c r="N50" s="170"/>
      <c r="O50" s="170"/>
      <c r="Q50" s="227">
        <f>ABS(J50-K45)</f>
        <v>0</v>
      </c>
    </row>
    <row r="51" spans="2:17" s="158" customFormat="1" ht="6" customHeight="1" x14ac:dyDescent="0.25">
      <c r="B51" s="173"/>
      <c r="C51" s="222"/>
      <c r="D51" s="222"/>
      <c r="E51" s="222"/>
      <c r="F51" s="222"/>
      <c r="G51" s="222"/>
      <c r="H51" s="222"/>
      <c r="I51" s="222"/>
      <c r="J51" s="222"/>
      <c r="K51" s="222"/>
      <c r="L51" s="222"/>
      <c r="M51" s="222"/>
      <c r="N51" s="222"/>
      <c r="O51" s="222"/>
      <c r="P51" s="222"/>
      <c r="Q51" s="175"/>
    </row>
    <row r="52" spans="2:17" s="158" customFormat="1" ht="16.5" customHeight="1" x14ac:dyDescent="0.25">
      <c r="B52" s="173" t="s">
        <v>199</v>
      </c>
      <c r="C52" s="185" t="s">
        <v>48</v>
      </c>
      <c r="D52" s="228"/>
      <c r="E52" s="219"/>
      <c r="F52" s="219"/>
      <c r="G52" s="229">
        <f>IF(Q50="große Messdifferenz!",,(K45+K50)/2)</f>
        <v>0</v>
      </c>
      <c r="H52" s="190" t="s">
        <v>29</v>
      </c>
      <c r="K52" s="171"/>
      <c r="M52" s="252">
        <f>(C45+1)/100</f>
        <v>0.01</v>
      </c>
      <c r="N52" s="170"/>
      <c r="O52" s="170"/>
      <c r="P52" s="170"/>
    </row>
    <row r="53" spans="2:17" s="158" customFormat="1" ht="6" customHeight="1" x14ac:dyDescent="0.25">
      <c r="B53" s="173"/>
      <c r="C53" s="174"/>
      <c r="D53" s="174"/>
      <c r="E53" s="174"/>
      <c r="F53" s="174"/>
      <c r="G53" s="174"/>
      <c r="H53" s="174"/>
      <c r="I53" s="174"/>
      <c r="J53" s="174"/>
      <c r="K53" s="230"/>
      <c r="L53" s="230"/>
      <c r="N53" s="231"/>
      <c r="O53" s="231"/>
      <c r="Q53" s="175"/>
    </row>
    <row r="54" spans="2:17" s="158" customFormat="1" ht="16.5" customHeight="1" x14ac:dyDescent="0.25">
      <c r="B54" s="173" t="s">
        <v>200</v>
      </c>
      <c r="C54" s="185" t="s">
        <v>212</v>
      </c>
      <c r="D54" s="102" t="s">
        <v>213</v>
      </c>
      <c r="E54" s="171"/>
      <c r="F54" s="171"/>
      <c r="G54" s="155"/>
      <c r="Q54" s="175"/>
    </row>
    <row r="55" spans="2:17" s="158" customFormat="1" ht="6" customHeight="1" x14ac:dyDescent="0.25">
      <c r="B55" s="173"/>
      <c r="D55" s="171"/>
      <c r="E55" s="171"/>
      <c r="F55" s="171"/>
      <c r="G55" s="171"/>
      <c r="H55" s="171"/>
      <c r="J55" s="198"/>
      <c r="N55" s="232"/>
      <c r="O55" s="232"/>
      <c r="P55" s="232"/>
      <c r="Q55" s="175"/>
    </row>
    <row r="56" spans="2:17" s="158" customFormat="1" ht="15.75" x14ac:dyDescent="0.25">
      <c r="B56" s="173"/>
      <c r="C56" s="146" t="s">
        <v>215</v>
      </c>
      <c r="D56" s="190"/>
      <c r="E56" s="155"/>
      <c r="F56" s="155"/>
      <c r="H56" s="233"/>
      <c r="I56" s="120"/>
      <c r="J56" s="198"/>
      <c r="N56" s="232"/>
      <c r="O56" s="232"/>
      <c r="P56" s="232"/>
      <c r="Q56" s="175"/>
    </row>
    <row r="57" spans="2:17" s="158" customFormat="1" ht="6" customHeight="1" x14ac:dyDescent="0.25">
      <c r="B57" s="173"/>
      <c r="C57" s="146"/>
      <c r="D57" s="190"/>
      <c r="E57" s="155"/>
      <c r="F57" s="155"/>
      <c r="H57" s="233"/>
      <c r="I57" s="120"/>
      <c r="J57" s="198"/>
      <c r="N57" s="232"/>
      <c r="O57" s="232"/>
      <c r="P57" s="232"/>
      <c r="Q57" s="175"/>
    </row>
    <row r="58" spans="2:17" s="120" customFormat="1" ht="16.5" customHeight="1" x14ac:dyDescent="0.25">
      <c r="B58" s="164"/>
      <c r="C58" s="146" t="s">
        <v>214</v>
      </c>
      <c r="D58" s="155"/>
      <c r="E58" s="155"/>
      <c r="F58" s="155"/>
      <c r="G58" s="228">
        <f>1+(0.0000115*(M35-J29))</f>
        <v>0.99977000000000005</v>
      </c>
      <c r="N58" s="234"/>
      <c r="O58" s="234"/>
      <c r="P58" s="234"/>
      <c r="Q58" s="163"/>
    </row>
    <row r="59" spans="2:17" s="158" customFormat="1" ht="7.5" customHeight="1" x14ac:dyDescent="0.25">
      <c r="B59" s="173"/>
      <c r="C59" s="155"/>
      <c r="D59" s="171"/>
      <c r="E59" s="171"/>
      <c r="F59" s="171"/>
      <c r="G59" s="171"/>
      <c r="H59" s="171"/>
      <c r="J59" s="198"/>
      <c r="N59" s="232"/>
      <c r="O59" s="232"/>
      <c r="P59" s="232"/>
      <c r="Q59" s="175"/>
    </row>
    <row r="60" spans="2:17" s="158" customFormat="1" ht="15.75" x14ac:dyDescent="0.25">
      <c r="B60" s="173"/>
      <c r="C60" s="243" t="s">
        <v>217</v>
      </c>
      <c r="D60" s="191" t="s">
        <v>216</v>
      </c>
      <c r="E60" s="171"/>
      <c r="F60" s="171"/>
      <c r="G60" s="171"/>
      <c r="H60" s="171"/>
      <c r="J60" s="198"/>
      <c r="N60" s="232"/>
      <c r="O60" s="232"/>
      <c r="P60" s="232"/>
      <c r="Q60" s="175"/>
    </row>
    <row r="61" spans="2:17" s="158" customFormat="1" ht="6" customHeight="1" x14ac:dyDescent="0.25">
      <c r="B61" s="173"/>
      <c r="D61" s="155"/>
      <c r="E61" s="171"/>
      <c r="F61" s="171"/>
      <c r="G61" s="171"/>
      <c r="H61" s="171"/>
      <c r="J61" s="198"/>
      <c r="N61" s="232"/>
      <c r="O61" s="232"/>
      <c r="P61" s="232"/>
      <c r="Q61" s="175"/>
    </row>
    <row r="62" spans="2:17" s="158" customFormat="1" ht="15.75" x14ac:dyDescent="0.25">
      <c r="B62" s="173" t="s">
        <v>201</v>
      </c>
      <c r="C62" s="185" t="s">
        <v>218</v>
      </c>
      <c r="D62" s="155"/>
      <c r="E62" s="171"/>
      <c r="F62" s="171"/>
      <c r="G62" s="171"/>
      <c r="H62" s="171"/>
      <c r="J62" s="198"/>
      <c r="N62" s="232"/>
      <c r="O62" s="232"/>
      <c r="P62" s="232"/>
      <c r="Q62" s="175"/>
    </row>
    <row r="63" spans="2:17" s="158" customFormat="1" ht="6" customHeight="1" x14ac:dyDescent="0.25">
      <c r="B63" s="173"/>
      <c r="C63" s="185"/>
      <c r="D63" s="155"/>
      <c r="E63" s="171"/>
      <c r="F63" s="171"/>
      <c r="G63" s="171"/>
      <c r="H63" s="171"/>
      <c r="J63" s="198"/>
      <c r="N63" s="232"/>
      <c r="O63" s="232"/>
      <c r="P63" s="232"/>
      <c r="Q63" s="175"/>
    </row>
    <row r="64" spans="2:17" s="158" customFormat="1" ht="15.75" x14ac:dyDescent="0.25">
      <c r="B64" s="173"/>
      <c r="C64" s="92" t="s">
        <v>219</v>
      </c>
      <c r="D64" s="216" t="s">
        <v>28</v>
      </c>
      <c r="E64" s="270" t="s">
        <v>220</v>
      </c>
      <c r="F64" s="270"/>
      <c r="G64" s="221" t="s">
        <v>196</v>
      </c>
      <c r="H64" s="270" t="s">
        <v>222</v>
      </c>
      <c r="I64" s="270"/>
      <c r="J64" s="221" t="s">
        <v>197</v>
      </c>
      <c r="K64" s="284" t="s">
        <v>221</v>
      </c>
      <c r="L64" s="284"/>
      <c r="N64" s="232"/>
      <c r="O64" s="232"/>
      <c r="P64" s="232"/>
      <c r="Q64" s="175"/>
    </row>
    <row r="65" spans="2:17" s="158" customFormat="1" ht="15.75" x14ac:dyDescent="0.25">
      <c r="B65" s="173"/>
      <c r="C65" s="244">
        <f>G58</f>
        <v>0.99977000000000005</v>
      </c>
      <c r="D65" s="216"/>
      <c r="E65" s="277">
        <f>G52</f>
        <v>0</v>
      </c>
      <c r="F65" s="277"/>
      <c r="G65" s="221"/>
      <c r="H65" s="271">
        <f>K65-G52</f>
        <v>0</v>
      </c>
      <c r="I65" s="271"/>
      <c r="J65" s="221"/>
      <c r="K65" s="269">
        <f>C65*E65</f>
        <v>0</v>
      </c>
      <c r="L65" s="269"/>
      <c r="O65" s="232"/>
      <c r="P65" s="232"/>
      <c r="Q65" s="175"/>
    </row>
    <row r="66" spans="2:17" s="158" customFormat="1" ht="6" customHeight="1" x14ac:dyDescent="0.25">
      <c r="B66" s="173"/>
      <c r="D66" s="155"/>
      <c r="E66" s="171"/>
      <c r="F66" s="171"/>
      <c r="G66" s="171"/>
      <c r="H66" s="171"/>
      <c r="J66" s="198"/>
      <c r="N66" s="232"/>
      <c r="O66" s="232"/>
      <c r="P66" s="232"/>
      <c r="Q66" s="175"/>
    </row>
    <row r="67" spans="2:17" s="158" customFormat="1" ht="16.5" customHeight="1" x14ac:dyDescent="0.25">
      <c r="B67" s="173" t="s">
        <v>202</v>
      </c>
      <c r="C67" s="185" t="s">
        <v>223</v>
      </c>
      <c r="D67" s="199"/>
      <c r="E67" s="199"/>
      <c r="F67" s="199"/>
      <c r="G67" s="199"/>
      <c r="H67" s="199"/>
      <c r="I67" s="199"/>
      <c r="N67" s="236"/>
      <c r="O67" s="236"/>
      <c r="P67" s="198"/>
      <c r="Q67" s="175"/>
    </row>
    <row r="68" spans="2:17" s="158" customFormat="1" ht="30" customHeight="1" x14ac:dyDescent="0.25">
      <c r="B68" s="173"/>
      <c r="C68" s="276" t="s">
        <v>224</v>
      </c>
      <c r="D68" s="276"/>
      <c r="E68" s="276"/>
      <c r="F68" s="276"/>
      <c r="G68" s="276"/>
      <c r="H68" s="276"/>
      <c r="I68" s="276"/>
      <c r="J68" s="276"/>
      <c r="K68" s="276"/>
      <c r="L68" s="276"/>
      <c r="M68" s="276"/>
      <c r="N68" s="276"/>
      <c r="O68" s="276"/>
      <c r="P68" s="276"/>
      <c r="Q68" s="276"/>
    </row>
    <row r="69" spans="2:17" s="158" customFormat="1" ht="7.5" customHeight="1" x14ac:dyDescent="0.25">
      <c r="C69" s="161"/>
      <c r="D69" s="161"/>
      <c r="E69" s="161"/>
      <c r="F69" s="161"/>
      <c r="G69" s="161"/>
      <c r="H69" s="161"/>
      <c r="I69" s="161"/>
      <c r="J69" s="161"/>
      <c r="N69" s="175"/>
      <c r="O69" s="175"/>
      <c r="P69" s="175"/>
      <c r="Q69" s="175"/>
    </row>
    <row r="70" spans="2:17" s="158" customFormat="1" ht="16.5" customHeight="1" x14ac:dyDescent="0.25">
      <c r="C70" s="185" t="s">
        <v>31</v>
      </c>
      <c r="D70" s="237"/>
      <c r="E70" s="237"/>
      <c r="F70" s="275"/>
      <c r="G70" s="275"/>
      <c r="H70" s="275"/>
      <c r="I70" s="275"/>
      <c r="K70" s="272"/>
      <c r="L70" s="272"/>
      <c r="P70" s="238"/>
      <c r="Q70" s="217"/>
    </row>
    <row r="71" spans="2:17" s="158" customFormat="1" ht="8.25" customHeight="1" thickBot="1" x14ac:dyDescent="0.3">
      <c r="C71" s="239"/>
      <c r="D71" s="239"/>
      <c r="E71" s="239"/>
      <c r="F71" s="239"/>
      <c r="G71" s="239"/>
      <c r="I71" s="239"/>
      <c r="J71" s="240"/>
      <c r="K71" s="217"/>
      <c r="N71" s="240"/>
      <c r="O71" s="240"/>
      <c r="P71" s="217"/>
      <c r="Q71" s="217"/>
    </row>
    <row r="72" spans="2:17" s="158" customFormat="1" ht="16.5" customHeight="1" thickBot="1" x14ac:dyDescent="0.3">
      <c r="C72" s="185" t="s">
        <v>32</v>
      </c>
      <c r="D72" s="239"/>
      <c r="E72" s="241"/>
      <c r="F72" s="241"/>
      <c r="G72" s="241"/>
      <c r="K72" s="273">
        <f>IF(K70&lt;&gt;0,K65+K70,)</f>
        <v>0</v>
      </c>
      <c r="L72" s="274"/>
      <c r="M72" s="200" t="str">
        <f>IF(K70&lt;&gt;0,,"optional")</f>
        <v>optional</v>
      </c>
      <c r="O72" s="242"/>
      <c r="Q72" s="217"/>
    </row>
    <row r="73" spans="2:17" ht="9" customHeight="1" x14ac:dyDescent="0.25">
      <c r="B73" s="166"/>
      <c r="C73" s="166"/>
      <c r="D73" s="166"/>
      <c r="E73" s="166"/>
      <c r="F73" s="166"/>
      <c r="G73" s="167"/>
      <c r="H73" s="167"/>
      <c r="I73" s="167"/>
      <c r="J73" s="167"/>
      <c r="K73" s="167"/>
      <c r="L73" s="193"/>
      <c r="M73" s="194"/>
      <c r="N73" s="74"/>
    </row>
    <row r="74" spans="2:17" ht="14.25" customHeight="1" x14ac:dyDescent="0.25">
      <c r="B74" s="201" t="s">
        <v>33</v>
      </c>
      <c r="C74" s="202"/>
      <c r="D74" s="202"/>
      <c r="E74" s="202"/>
      <c r="F74" s="202"/>
      <c r="G74" s="202"/>
      <c r="H74" s="202"/>
      <c r="I74" s="202"/>
      <c r="J74" s="202"/>
      <c r="K74" s="202"/>
      <c r="L74" s="51"/>
      <c r="M74" s="203"/>
    </row>
    <row r="75" spans="2:17" ht="14.25" customHeight="1" x14ac:dyDescent="0.25">
      <c r="B75" s="204"/>
      <c r="C75" s="205"/>
      <c r="D75" s="206"/>
      <c r="E75" s="206"/>
      <c r="F75" s="206"/>
      <c r="G75" s="207"/>
      <c r="H75" s="207"/>
      <c r="I75" s="207"/>
      <c r="J75" s="207"/>
      <c r="K75" s="207"/>
      <c r="L75" s="208"/>
      <c r="M75" s="203"/>
    </row>
    <row r="76" spans="2:17" ht="14.25" customHeight="1" x14ac:dyDescent="0.25">
      <c r="B76" s="206"/>
      <c r="C76" s="206"/>
      <c r="D76" s="206"/>
      <c r="E76" s="206"/>
      <c r="F76" s="206"/>
      <c r="G76" s="207"/>
      <c r="H76" s="207"/>
      <c r="I76" s="207"/>
      <c r="J76" s="207"/>
      <c r="K76" s="207"/>
      <c r="L76" s="208"/>
      <c r="M76" s="203"/>
    </row>
    <row r="77" spans="2:17" ht="14.25" customHeight="1" x14ac:dyDescent="0.25">
      <c r="B77" s="206"/>
      <c r="C77" s="206"/>
      <c r="D77" s="206"/>
      <c r="E77" s="206"/>
      <c r="F77" s="206"/>
      <c r="G77" s="207"/>
      <c r="H77" s="207"/>
      <c r="I77" s="207"/>
      <c r="J77" s="207"/>
      <c r="K77" s="207"/>
      <c r="L77" s="208"/>
      <c r="M77" s="203"/>
    </row>
    <row r="78" spans="2:17" ht="14.25" customHeight="1" x14ac:dyDescent="0.25">
      <c r="B78" s="206"/>
      <c r="C78" s="206"/>
      <c r="D78" s="206"/>
      <c r="E78" s="206"/>
      <c r="F78" s="206"/>
      <c r="G78" s="207"/>
      <c r="H78" s="207"/>
      <c r="I78" s="207"/>
      <c r="J78" s="207"/>
      <c r="K78" s="207"/>
      <c r="L78" s="208"/>
      <c r="M78" s="203"/>
    </row>
    <row r="79" spans="2:17" ht="14.25" customHeight="1" x14ac:dyDescent="0.25">
      <c r="B79" s="206"/>
      <c r="C79" s="206"/>
      <c r="D79" s="206"/>
      <c r="E79" s="206"/>
      <c r="F79" s="206"/>
      <c r="G79" s="207"/>
      <c r="H79" s="207"/>
      <c r="I79" s="207"/>
      <c r="J79" s="207"/>
      <c r="K79" s="207"/>
      <c r="L79" s="208"/>
      <c r="M79" s="203"/>
    </row>
    <row r="80" spans="2:17" ht="14.25" customHeight="1" x14ac:dyDescent="0.25">
      <c r="B80" s="206"/>
      <c r="C80" s="206"/>
      <c r="D80" s="206"/>
      <c r="E80" s="206"/>
      <c r="F80" s="206"/>
      <c r="G80" s="207"/>
      <c r="H80" s="207"/>
      <c r="I80" s="207"/>
      <c r="J80" s="207"/>
      <c r="K80" s="207"/>
      <c r="L80" s="208"/>
      <c r="M80" s="203"/>
    </row>
    <row r="81" spans="2:13" ht="14.25" customHeight="1" x14ac:dyDescent="0.25">
      <c r="B81" s="206"/>
      <c r="C81" s="206"/>
      <c r="D81" s="206"/>
      <c r="E81" s="206"/>
      <c r="F81" s="206"/>
      <c r="G81" s="207"/>
      <c r="H81" s="207"/>
      <c r="I81" s="207"/>
      <c r="J81" s="207"/>
      <c r="K81" s="207"/>
      <c r="L81" s="208"/>
      <c r="M81" s="203"/>
    </row>
    <row r="82" spans="2:13" x14ac:dyDescent="0.25">
      <c r="B82" s="206"/>
      <c r="C82" s="206"/>
      <c r="D82" s="206"/>
      <c r="E82" s="206"/>
      <c r="F82" s="206"/>
      <c r="G82" s="207"/>
      <c r="H82" s="207"/>
      <c r="I82" s="207"/>
      <c r="J82" s="207"/>
      <c r="K82" s="207"/>
      <c r="L82" s="208"/>
    </row>
    <row r="83" spans="2:13" x14ac:dyDescent="0.25"/>
    <row r="84" spans="2:13" x14ac:dyDescent="0.25"/>
    <row r="85" spans="2:13" x14ac:dyDescent="0.25"/>
    <row r="86" spans="2:13" x14ac:dyDescent="0.25"/>
    <row r="87" spans="2:13" x14ac:dyDescent="0.25"/>
    <row r="88" spans="2:13" x14ac:dyDescent="0.25"/>
    <row r="89" spans="2:13" x14ac:dyDescent="0.25"/>
    <row r="90" spans="2:13" x14ac:dyDescent="0.25"/>
    <row r="91" spans="2:13" x14ac:dyDescent="0.25"/>
    <row r="92" spans="2:13" x14ac:dyDescent="0.25"/>
    <row r="93" spans="2:13" x14ac:dyDescent="0.25"/>
    <row r="94" spans="2:13" x14ac:dyDescent="0.25"/>
    <row r="95" spans="2:13" x14ac:dyDescent="0.25"/>
    <row r="96" spans="2:13" x14ac:dyDescent="0.25"/>
    <row r="97" spans="14:14" x14ac:dyDescent="0.25"/>
    <row r="98" spans="14:14" x14ac:dyDescent="0.25">
      <c r="N98" s="119">
        <v>2</v>
      </c>
    </row>
    <row r="99" spans="14:14" x14ac:dyDescent="0.25"/>
    <row r="100" spans="14:14" x14ac:dyDescent="0.25"/>
    <row r="101" spans="14:14" x14ac:dyDescent="0.25"/>
    <row r="102" spans="14:14" x14ac:dyDescent="0.25"/>
    <row r="103" spans="14:14" x14ac:dyDescent="0.25"/>
    <row r="104" spans="14:14" x14ac:dyDescent="0.25"/>
    <row r="105" spans="14:14" x14ac:dyDescent="0.25"/>
    <row r="106" spans="14:14" x14ac:dyDescent="0.25"/>
    <row r="107" spans="14:14" x14ac:dyDescent="0.25"/>
    <row r="108" spans="14:14" x14ac:dyDescent="0.25"/>
    <row r="109" spans="14:14" x14ac:dyDescent="0.25"/>
    <row r="110" spans="14:14" x14ac:dyDescent="0.25"/>
    <row r="111" spans="14:14" x14ac:dyDescent="0.25"/>
    <row r="112" spans="14:14"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sheetData>
  <sheetProtection sheet="1" objects="1" scenarios="1" formatCells="0" formatColumns="0" formatRows="0"/>
  <mergeCells count="29">
    <mergeCell ref="F12:M12"/>
    <mergeCell ref="F13:M13"/>
    <mergeCell ref="D37:E37"/>
    <mergeCell ref="E44:F44"/>
    <mergeCell ref="E45:F45"/>
    <mergeCell ref="E21:M21"/>
    <mergeCell ref="E23:F23"/>
    <mergeCell ref="E24:F24"/>
    <mergeCell ref="F17:M17"/>
    <mergeCell ref="H44:I44"/>
    <mergeCell ref="K44:L44"/>
    <mergeCell ref="K50:L50"/>
    <mergeCell ref="K45:L45"/>
    <mergeCell ref="E49:F49"/>
    <mergeCell ref="E50:F50"/>
    <mergeCell ref="E64:F64"/>
    <mergeCell ref="H50:I50"/>
    <mergeCell ref="K64:L64"/>
    <mergeCell ref="H45:I45"/>
    <mergeCell ref="H49:I49"/>
    <mergeCell ref="K49:L49"/>
    <mergeCell ref="K65:L65"/>
    <mergeCell ref="H64:I64"/>
    <mergeCell ref="H65:I65"/>
    <mergeCell ref="K70:L70"/>
    <mergeCell ref="K72:L72"/>
    <mergeCell ref="F70:I70"/>
    <mergeCell ref="C68:Q68"/>
    <mergeCell ref="E65:F65"/>
  </mergeCells>
  <conditionalFormatting sqref="C45">
    <cfRule type="cellIs" dxfId="54" priority="15" operator="greaterThan">
      <formula>0</formula>
    </cfRule>
    <cfRule type="cellIs" dxfId="53" priority="16" operator="greaterThan">
      <formula>0</formula>
    </cfRule>
  </conditionalFormatting>
  <conditionalFormatting sqref="C50">
    <cfRule type="cellIs" dxfId="52" priority="5" operator="greaterThan">
      <formula>0</formula>
    </cfRule>
    <cfRule type="cellIs" dxfId="51" priority="6" operator="greaterThan">
      <formula>0</formula>
    </cfRule>
  </conditionalFormatting>
  <conditionalFormatting sqref="D4 D6">
    <cfRule type="cellIs" dxfId="50" priority="27" operator="greaterThan">
      <formula>0</formula>
    </cfRule>
    <cfRule type="cellIs" dxfId="49" priority="28" operator="greaterThan">
      <formula>0</formula>
    </cfRule>
  </conditionalFormatting>
  <conditionalFormatting sqref="D29">
    <cfRule type="cellIs" dxfId="48" priority="35" operator="greaterThan">
      <formula>0</formula>
    </cfRule>
    <cfRule type="cellIs" dxfId="47" priority="36" operator="greaterThan">
      <formula>0</formula>
    </cfRule>
  </conditionalFormatting>
  <conditionalFormatting sqref="E23:E24 C24:D24 L24 N24:O24 Q24">
    <cfRule type="cellIs" dxfId="46" priority="53" operator="greaterThan">
      <formula>0</formula>
    </cfRule>
    <cfRule type="cellIs" dxfId="45" priority="54" operator="greaterThan">
      <formula>0</formula>
    </cfRule>
  </conditionalFormatting>
  <conditionalFormatting sqref="F8">
    <cfRule type="cellIs" dxfId="44" priority="61" operator="greaterThan">
      <formula>0</formula>
    </cfRule>
    <cfRule type="cellIs" dxfId="43" priority="62" operator="greaterThan">
      <formula>0</formula>
    </cfRule>
  </conditionalFormatting>
  <conditionalFormatting sqref="F10">
    <cfRule type="cellIs" dxfId="42" priority="55" operator="greaterThan">
      <formula>0</formula>
    </cfRule>
  </conditionalFormatting>
  <conditionalFormatting sqref="F12:F13">
    <cfRule type="cellIs" dxfId="41" priority="37" operator="greaterThan">
      <formula>0</formula>
    </cfRule>
    <cfRule type="cellIs" dxfId="40" priority="38" operator="greaterThan">
      <formula>0</formula>
    </cfRule>
  </conditionalFormatting>
  <conditionalFormatting sqref="F15">
    <cfRule type="cellIs" dxfId="39" priority="21" operator="greaterThan">
      <formula>0</formula>
    </cfRule>
    <cfRule type="cellIs" dxfId="38" priority="22" operator="greaterThan">
      <formula>0</formula>
    </cfRule>
  </conditionalFormatting>
  <conditionalFormatting sqref="F17">
    <cfRule type="cellIs" dxfId="37" priority="47" operator="greaterThan">
      <formula>0</formula>
    </cfRule>
    <cfRule type="cellIs" dxfId="36" priority="48" operator="greaterThan">
      <formula>0</formula>
    </cfRule>
  </conditionalFormatting>
  <conditionalFormatting sqref="F70">
    <cfRule type="cellIs" dxfId="35" priority="1" operator="greaterThan">
      <formula>0</formula>
    </cfRule>
    <cfRule type="cellIs" dxfId="34" priority="2" operator="greaterThan">
      <formula>0</formula>
    </cfRule>
  </conditionalFormatting>
  <conditionalFormatting sqref="H15">
    <cfRule type="cellIs" dxfId="33" priority="49" operator="greaterThan">
      <formula>0</formula>
    </cfRule>
    <cfRule type="cellIs" dxfId="32" priority="50" operator="greaterThan">
      <formula>0</formula>
    </cfRule>
  </conditionalFormatting>
  <conditionalFormatting sqref="H19">
    <cfRule type="cellIs" dxfId="31" priority="45" operator="greaterThan">
      <formula>0</formula>
    </cfRule>
    <cfRule type="cellIs" dxfId="30" priority="46" operator="greaterThan">
      <formula>0</formula>
    </cfRule>
  </conditionalFormatting>
  <conditionalFormatting sqref="H33">
    <cfRule type="cellIs" dxfId="29" priority="20" operator="greaterThan">
      <formula>0</formula>
    </cfRule>
  </conditionalFormatting>
  <conditionalFormatting sqref="H35">
    <cfRule type="cellIs" dxfId="28" priority="32" operator="greaterThan">
      <formula>0</formula>
    </cfRule>
  </conditionalFormatting>
  <conditionalFormatting sqref="H45">
    <cfRule type="cellIs" dxfId="27" priority="11" operator="greaterThan">
      <formula>0</formula>
    </cfRule>
    <cfRule type="cellIs" dxfId="26" priority="12" operator="greaterThan">
      <formula>0</formula>
    </cfRule>
  </conditionalFormatting>
  <conditionalFormatting sqref="H50">
    <cfRule type="cellIs" dxfId="25" priority="3" operator="greaterThan">
      <formula>0</formula>
    </cfRule>
    <cfRule type="cellIs" dxfId="24" priority="4" operator="greaterThan">
      <formula>0</formula>
    </cfRule>
  </conditionalFormatting>
  <conditionalFormatting sqref="J29">
    <cfRule type="cellIs" dxfId="23" priority="18" operator="greaterThan">
      <formula>0</formula>
    </cfRule>
  </conditionalFormatting>
  <conditionalFormatting sqref="K33">
    <cfRule type="cellIs" dxfId="22" priority="41" operator="greaterThan">
      <formula>0</formula>
    </cfRule>
  </conditionalFormatting>
  <conditionalFormatting sqref="K35">
    <cfRule type="cellIs" dxfId="21" priority="19" operator="greaterThan">
      <formula>0</formula>
    </cfRule>
  </conditionalFormatting>
  <conditionalFormatting sqref="K70">
    <cfRule type="cellIs" dxfId="20" priority="7" operator="greaterThan">
      <formula>0</formula>
    </cfRule>
    <cfRule type="cellIs" dxfId="19" priority="8" operator="greaterThan">
      <formula>0</formula>
    </cfRule>
  </conditionalFormatting>
  <conditionalFormatting sqref="L4">
    <cfRule type="cellIs" dxfId="18" priority="23" operator="greaterThan">
      <formula>0</formula>
    </cfRule>
    <cfRule type="cellIs" dxfId="17" priority="24" operator="greaterThan">
      <formula>0</formula>
    </cfRule>
  </conditionalFormatting>
  <conditionalFormatting sqref="L6">
    <cfRule type="cellIs" dxfId="16" priority="25" operator="greaterThan">
      <formula>0</formula>
    </cfRule>
    <cfRule type="cellIs" dxfId="15" priority="26" operator="greaterThan">
      <formula>0</formula>
    </cfRule>
  </conditionalFormatting>
  <conditionalFormatting sqref="L8">
    <cfRule type="cellIs" dxfId="14" priority="58" operator="greaterThan">
      <formula>0</formula>
    </cfRule>
    <cfRule type="cellIs" dxfId="13" priority="59" operator="greaterThan">
      <formula>0</formula>
    </cfRule>
  </conditionalFormatting>
  <conditionalFormatting sqref="L10">
    <cfRule type="cellIs" dxfId="12" priority="56" operator="greaterThan">
      <formula>0</formula>
    </cfRule>
    <cfRule type="cellIs" priority="57" operator="greaterThan">
      <formula>0</formula>
    </cfRule>
  </conditionalFormatting>
  <conditionalFormatting sqref="L29">
    <cfRule type="cellIs" dxfId="11" priority="17" operator="greaterThan">
      <formula>0</formula>
    </cfRule>
  </conditionalFormatting>
  <conditionalFormatting sqref="P35">
    <cfRule type="cellIs" dxfId="10" priority="29" operator="greaterThan">
      <formula>0</formula>
    </cfRule>
  </conditionalFormatting>
  <conditionalFormatting sqref="Q29">
    <cfRule type="cellIs" dxfId="9" priority="30" operator="greaterThan">
      <formula>0</formula>
    </cfRule>
    <cfRule type="cellIs" dxfId="8" priority="31" operator="greaterThan">
      <formula>0</formula>
    </cfRule>
  </conditionalFormatting>
  <dataValidations count="4">
    <dataValidation type="list" allowBlank="1" showInputMessage="1" showErrorMessage="1" sqref="H16 M16" xr:uid="{10E66790-8E8D-483A-8378-17CCFB29DFA1}">
      <formula1>"Yes,No,"</formula1>
    </dataValidation>
    <dataValidation type="list" allowBlank="1" showInputMessage="1" showErrorMessage="1" sqref="L8" xr:uid="{C7753CA5-90D4-4CE9-A397-0DBBA5DF6ACB}">
      <formula1>"WA-AIMS Measurer [Grade A],WA-AIMS Measurer [Grade B],Local Measurer [Grade C]"</formula1>
    </dataValidation>
    <dataValidation type="list" allowBlank="1" showInputMessage="1" showErrorMessage="1" sqref="C11:D11" xr:uid="{594F18F5-A423-4579-A9DA-4A7834746914}">
      <formula1>"WA-AIMS Measurer [Grade A]:,WA-AIMS Measurer [Grade B]:,Local Measurer [Grade C]:"</formula1>
    </dataValidation>
    <dataValidation type="list" allowBlank="1" showInputMessage="1" showErrorMessage="1" sqref="H15 F15" xr:uid="{89B3AFE0-E317-4A71-BC71-A9E3AD888ECA}">
      <formula1>"JA,NEIN,"</formula1>
    </dataValidation>
  </dataValidations>
  <printOptions horizontalCentered="1"/>
  <pageMargins left="0.59055118110236227" right="0.19685039370078741" top="0.19685039370078741" bottom="0.39370078740157483" header="0" footer="0.19685039370078741"/>
  <pageSetup paperSize="9" scale="61" fitToHeight="0" orientation="portrait" horizontalDpi="300" verticalDpi="300" r:id="rId1"/>
  <headerFooter>
    <oddFooter>&amp;C&amp;"Arial Narrow,Standard"&amp;10NAT-Vermessungsformular_v26.1 • © kjroth • Alle Rechte vorbehalten!</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FC146"/>
  <sheetViews>
    <sheetView showZeros="0" zoomScaleNormal="100" workbookViewId="0">
      <selection activeCell="D2" sqref="D2"/>
    </sheetView>
  </sheetViews>
  <sheetFormatPr baseColWidth="10" defaultColWidth="11.42578125" defaultRowHeight="14.25" zeroHeight="1" x14ac:dyDescent="0.25"/>
  <cols>
    <col min="1" max="1" width="3" style="51" customWidth="1"/>
    <col min="2" max="2" width="9.42578125" style="51" customWidth="1"/>
    <col min="3" max="4" width="10.7109375" style="51" customWidth="1"/>
    <col min="5" max="5" width="11.28515625" style="51" bestFit="1" customWidth="1"/>
    <col min="6" max="6" width="9.7109375" style="51" customWidth="1"/>
    <col min="7" max="7" width="13.28515625" style="51" customWidth="1"/>
    <col min="8" max="10" width="10.7109375" style="51" customWidth="1"/>
    <col min="11" max="11" width="10.7109375" style="23" customWidth="1"/>
    <col min="12" max="12" width="9.85546875" style="23" customWidth="1"/>
    <col min="13" max="14" width="10.7109375" style="51" customWidth="1"/>
    <col min="15" max="15" width="12.7109375" style="51" customWidth="1"/>
    <col min="16" max="16" width="10.28515625" style="51" customWidth="1"/>
    <col min="17" max="16382" width="11.42578125" style="51" hidden="1"/>
    <col min="16383" max="16383" width="4.42578125" style="51" hidden="1" customWidth="1"/>
    <col min="16384" max="16384" width="0.140625" style="51" hidden="1" customWidth="1"/>
  </cols>
  <sheetData>
    <row r="1" spans="2:15" ht="45" customHeight="1" x14ac:dyDescent="0.25">
      <c r="B1" s="70" t="s">
        <v>144</v>
      </c>
      <c r="C1" s="71"/>
      <c r="D1" s="72"/>
      <c r="E1" s="72"/>
      <c r="F1" s="72"/>
      <c r="G1" s="72"/>
      <c r="H1" s="72"/>
      <c r="I1" s="73" t="s">
        <v>41</v>
      </c>
      <c r="J1" s="74"/>
      <c r="K1" s="75"/>
      <c r="L1" s="75"/>
      <c r="M1" s="74"/>
      <c r="N1" s="74"/>
      <c r="O1" s="74"/>
    </row>
    <row r="2" spans="2:15" ht="24" customHeight="1" x14ac:dyDescent="0.25">
      <c r="B2" s="76" t="s">
        <v>0</v>
      </c>
      <c r="D2" s="154"/>
      <c r="H2" s="77"/>
      <c r="I2" s="78" t="s">
        <v>160</v>
      </c>
      <c r="K2" s="51"/>
      <c r="L2" s="295"/>
      <c r="M2" s="295"/>
      <c r="N2" s="77"/>
      <c r="O2" s="77"/>
    </row>
    <row r="3" spans="2:15" ht="24" customHeight="1" x14ac:dyDescent="0.25">
      <c r="B3" s="78" t="s">
        <v>115</v>
      </c>
      <c r="E3" s="260"/>
      <c r="I3" s="153" t="s">
        <v>117</v>
      </c>
    </row>
    <row r="4" spans="2:15" s="120" customFormat="1" ht="6" customHeight="1" x14ac:dyDescent="0.25">
      <c r="B4" s="121"/>
      <c r="C4" s="121"/>
      <c r="D4" s="121"/>
      <c r="E4" s="122"/>
      <c r="F4" s="123"/>
      <c r="G4" s="124"/>
      <c r="H4" s="124"/>
      <c r="I4" s="124"/>
      <c r="J4" s="125"/>
      <c r="K4" s="124"/>
      <c r="L4" s="124"/>
      <c r="M4" s="126"/>
      <c r="N4" s="127"/>
      <c r="O4" s="123"/>
    </row>
    <row r="5" spans="2:15" s="120" customFormat="1" ht="6" customHeight="1" x14ac:dyDescent="0.25">
      <c r="B5" s="128"/>
      <c r="C5" s="128"/>
      <c r="D5" s="128"/>
      <c r="E5" s="129"/>
      <c r="G5" s="86"/>
      <c r="H5" s="86"/>
      <c r="I5" s="86"/>
      <c r="J5" s="130"/>
      <c r="K5" s="86"/>
      <c r="L5" s="86"/>
      <c r="M5" s="87"/>
      <c r="N5" s="131"/>
    </row>
    <row r="6" spans="2:15" s="81" customFormat="1" ht="21" customHeight="1" x14ac:dyDescent="0.25">
      <c r="B6" s="80" t="s">
        <v>161</v>
      </c>
      <c r="E6" s="82"/>
      <c r="F6" s="83"/>
      <c r="H6" s="80"/>
      <c r="I6" s="81" t="s">
        <v>143</v>
      </c>
      <c r="J6" s="258" t="s">
        <v>135</v>
      </c>
      <c r="K6" s="145"/>
      <c r="M6" s="21" t="s">
        <v>4</v>
      </c>
      <c r="N6" s="157"/>
    </row>
    <row r="7" spans="2:15" s="81" customFormat="1" ht="18" customHeight="1" x14ac:dyDescent="0.25">
      <c r="B7" s="80" t="s">
        <v>162</v>
      </c>
      <c r="E7" s="261">
        <f>E6</f>
        <v>0</v>
      </c>
      <c r="F7" s="83"/>
      <c r="H7" s="80"/>
      <c r="I7" s="81" t="s">
        <v>143</v>
      </c>
      <c r="J7" s="258" t="s">
        <v>135</v>
      </c>
      <c r="K7" s="145"/>
      <c r="M7" s="21" t="s">
        <v>4</v>
      </c>
      <c r="N7" s="157">
        <f>N6</f>
        <v>0</v>
      </c>
    </row>
    <row r="8" spans="2:15" ht="21" customHeight="1" x14ac:dyDescent="0.25">
      <c r="B8" s="85" t="s">
        <v>1</v>
      </c>
      <c r="C8" s="85"/>
      <c r="D8" s="85"/>
      <c r="E8" s="85"/>
      <c r="F8" s="85"/>
      <c r="G8" s="85"/>
      <c r="H8" s="85"/>
      <c r="I8" s="85" t="s">
        <v>2</v>
      </c>
      <c r="K8" s="85"/>
      <c r="L8" s="86"/>
      <c r="M8" s="86"/>
      <c r="N8" s="87"/>
      <c r="O8" s="23"/>
    </row>
    <row r="9" spans="2:15" s="60" customFormat="1" ht="21" customHeight="1" x14ac:dyDescent="0.25">
      <c r="B9" s="80" t="s">
        <v>3</v>
      </c>
      <c r="C9" s="88"/>
      <c r="D9" s="80" t="s">
        <v>42</v>
      </c>
      <c r="E9" s="89"/>
      <c r="F9" s="85"/>
      <c r="G9" s="85"/>
      <c r="H9" s="51"/>
      <c r="I9" s="80" t="s">
        <v>3</v>
      </c>
      <c r="J9" s="88"/>
      <c r="K9" s="80" t="s">
        <v>42</v>
      </c>
      <c r="L9" s="89"/>
      <c r="M9" s="86"/>
      <c r="N9" s="87"/>
      <c r="O9" s="149"/>
    </row>
    <row r="10" spans="2:15" s="60" customFormat="1" ht="15" customHeight="1" x14ac:dyDescent="0.25">
      <c r="B10" s="132" t="s">
        <v>34</v>
      </c>
      <c r="C10" s="132" t="s">
        <v>35</v>
      </c>
      <c r="D10" s="132" t="s">
        <v>5</v>
      </c>
      <c r="E10" s="293" t="s">
        <v>6</v>
      </c>
      <c r="F10" s="293"/>
      <c r="G10" s="90">
        <f>AVERAGE(D12:D15)</f>
        <v>0</v>
      </c>
      <c r="H10" s="91"/>
      <c r="I10" s="132" t="s">
        <v>34</v>
      </c>
      <c r="J10" s="132" t="s">
        <v>35</v>
      </c>
      <c r="K10" s="132" t="s">
        <v>5</v>
      </c>
      <c r="L10" s="299" t="s">
        <v>6</v>
      </c>
      <c r="M10" s="300"/>
      <c r="N10" s="90">
        <f>AVERAGE(K12:K15)</f>
        <v>0</v>
      </c>
    </row>
    <row r="11" spans="2:15" s="60" customFormat="1" ht="15" customHeight="1" x14ac:dyDescent="0.25">
      <c r="B11" s="133" t="s">
        <v>36</v>
      </c>
      <c r="C11" s="93"/>
      <c r="D11" s="92"/>
      <c r="E11" s="294" t="s">
        <v>7</v>
      </c>
      <c r="F11" s="294"/>
      <c r="G11" s="94" t="e">
        <f>G10/N6*1000</f>
        <v>#DIV/0!</v>
      </c>
      <c r="H11" s="95"/>
      <c r="I11" s="133" t="s">
        <v>36</v>
      </c>
      <c r="J11" s="93"/>
      <c r="K11" s="92"/>
      <c r="L11" s="301" t="s">
        <v>7</v>
      </c>
      <c r="M11" s="302"/>
      <c r="N11" s="94" t="e">
        <f>N10/N7*1000</f>
        <v>#DIV/0!</v>
      </c>
    </row>
    <row r="12" spans="2:15" s="60" customFormat="1" ht="15" customHeight="1" x14ac:dyDescent="0.25">
      <c r="B12" s="133" t="s">
        <v>37</v>
      </c>
      <c r="C12" s="93"/>
      <c r="D12" s="92">
        <f>C12-C11</f>
        <v>0</v>
      </c>
      <c r="E12" s="294" t="s">
        <v>163</v>
      </c>
      <c r="F12" s="294"/>
      <c r="G12" s="94" t="e">
        <f>G11*0.1%</f>
        <v>#DIV/0!</v>
      </c>
      <c r="H12" s="95"/>
      <c r="I12" s="133" t="s">
        <v>37</v>
      </c>
      <c r="J12" s="93"/>
      <c r="K12" s="92">
        <f>J12-J11</f>
        <v>0</v>
      </c>
      <c r="L12" s="301" t="s">
        <v>163</v>
      </c>
      <c r="M12" s="302"/>
      <c r="N12" s="94" t="e">
        <f>N11*0.1%</f>
        <v>#DIV/0!</v>
      </c>
    </row>
    <row r="13" spans="2:15" s="60" customFormat="1" ht="15" customHeight="1" x14ac:dyDescent="0.25">
      <c r="B13" s="133" t="s">
        <v>38</v>
      </c>
      <c r="C13" s="93"/>
      <c r="D13" s="92">
        <f t="shared" ref="D13:D15" si="0">C13-C12</f>
        <v>0</v>
      </c>
      <c r="E13" s="290" t="s">
        <v>49</v>
      </c>
      <c r="F13" s="290"/>
      <c r="G13" s="96" t="e">
        <f>G11*1.001</f>
        <v>#DIV/0!</v>
      </c>
      <c r="H13" s="95"/>
      <c r="I13" s="133" t="s">
        <v>38</v>
      </c>
      <c r="J13" s="93"/>
      <c r="K13" s="92">
        <f t="shared" ref="K13:K15" si="1">J13-J12</f>
        <v>0</v>
      </c>
      <c r="L13" s="303" t="s">
        <v>50</v>
      </c>
      <c r="M13" s="304"/>
      <c r="N13" s="96" t="e">
        <f>N11*1.001</f>
        <v>#DIV/0!</v>
      </c>
    </row>
    <row r="14" spans="2:15" s="60" customFormat="1" ht="15" customHeight="1" x14ac:dyDescent="0.25">
      <c r="B14" s="133" t="s">
        <v>39</v>
      </c>
      <c r="C14" s="93"/>
      <c r="D14" s="92">
        <f t="shared" si="0"/>
        <v>0</v>
      </c>
      <c r="E14" s="291" t="str">
        <f>IF(STDEVP(D12:D15)&gt;3,"große Standardabweichung &gt;3C","Standardabweichung")</f>
        <v>Standardabweichung</v>
      </c>
      <c r="F14" s="291"/>
      <c r="G14" s="135" t="e">
        <f>STDEVP(D12:D15)*N6*100/G10</f>
        <v>#DIV/0!</v>
      </c>
      <c r="H14" s="97"/>
      <c r="I14" s="133" t="s">
        <v>39</v>
      </c>
      <c r="J14" s="93"/>
      <c r="K14" s="92">
        <f t="shared" si="1"/>
        <v>0</v>
      </c>
      <c r="L14" s="305" t="str">
        <f>IF(STDEVP(K11:K14)&gt;3,"große Standardabweichung &gt;3C","Standardabweichung")</f>
        <v>Standardabweichung</v>
      </c>
      <c r="M14" s="306"/>
      <c r="N14" s="135" t="e">
        <f>STDEVP(K12:K15)*N7*100/N10</f>
        <v>#DIV/0!</v>
      </c>
    </row>
    <row r="15" spans="2:15" s="60" customFormat="1" ht="15" customHeight="1" x14ac:dyDescent="0.25">
      <c r="B15" s="133" t="s">
        <v>40</v>
      </c>
      <c r="C15" s="93"/>
      <c r="D15" s="92">
        <f t="shared" si="0"/>
        <v>0</v>
      </c>
      <c r="E15" s="98"/>
      <c r="F15" s="134" t="s">
        <v>8</v>
      </c>
      <c r="G15" s="136" t="e">
        <f>N6/G10*100</f>
        <v>#DIV/0!</v>
      </c>
      <c r="H15" s="97"/>
      <c r="I15" s="133" t="s">
        <v>40</v>
      </c>
      <c r="J15" s="93"/>
      <c r="K15" s="92">
        <f t="shared" si="1"/>
        <v>0</v>
      </c>
      <c r="L15" s="99"/>
      <c r="M15" s="99"/>
      <c r="N15" s="100"/>
    </row>
    <row r="16" spans="2:15" s="120" customFormat="1" ht="6" customHeight="1" thickBot="1" x14ac:dyDescent="0.3">
      <c r="B16" s="128"/>
      <c r="C16" s="128"/>
      <c r="D16" s="128"/>
      <c r="E16" s="129"/>
      <c r="G16" s="86"/>
      <c r="H16" s="86"/>
      <c r="I16" s="86"/>
      <c r="J16" s="130"/>
      <c r="K16" s="86"/>
      <c r="L16" s="86"/>
      <c r="M16" s="87"/>
      <c r="N16" s="131"/>
    </row>
    <row r="17" spans="2:15" ht="24" customHeight="1" thickBot="1" x14ac:dyDescent="0.3">
      <c r="E17" s="292" t="s">
        <v>164</v>
      </c>
      <c r="F17" s="292"/>
      <c r="G17" s="255" t="e">
        <f>IF(H17="M",ROUND((G13+N13)/2,1),IF(H17="H",ROUND(MAX(G13,N13),1),IF(H17="N",ROUND(MIN(G13,N13),1))))</f>
        <v>#DIV/0!</v>
      </c>
      <c r="H17" s="101" t="s">
        <v>9</v>
      </c>
      <c r="I17" s="102" t="str">
        <f>IF(H17="M","Mittelwert aus Arbeits- und Endkonstante",IF(H17="H","Höhere Konstante",IF(H17="N","Niedrigere Konstante")))</f>
        <v>Mittelwert aus Arbeits- und Endkonstante</v>
      </c>
      <c r="K17" s="51"/>
      <c r="L17" s="51"/>
      <c r="M17" s="103"/>
    </row>
    <row r="18" spans="2:15" s="120" customFormat="1" ht="6" customHeight="1" x14ac:dyDescent="0.25">
      <c r="B18" s="128"/>
      <c r="C18" s="128"/>
      <c r="D18" s="128"/>
      <c r="E18" s="129"/>
      <c r="G18" s="86"/>
      <c r="H18" s="86"/>
      <c r="I18" s="86"/>
      <c r="J18" s="130"/>
      <c r="K18" s="86"/>
      <c r="L18" s="86"/>
      <c r="M18" s="87"/>
      <c r="N18" s="131"/>
    </row>
    <row r="19" spans="2:15" s="60" customFormat="1" ht="16.5" customHeight="1" x14ac:dyDescent="0.25">
      <c r="B19" s="137" t="s">
        <v>165</v>
      </c>
      <c r="C19" s="104"/>
      <c r="D19" s="104"/>
      <c r="E19" s="104"/>
      <c r="F19" s="105"/>
      <c r="G19" s="106" t="s">
        <v>10</v>
      </c>
      <c r="H19" s="296" t="s">
        <v>43</v>
      </c>
      <c r="I19" s="296"/>
      <c r="J19" s="107" t="s">
        <v>11</v>
      </c>
      <c r="K19" s="297" t="s">
        <v>12</v>
      </c>
      <c r="L19" s="297"/>
      <c r="M19" s="298" t="s">
        <v>13</v>
      </c>
      <c r="N19" s="298"/>
      <c r="O19" s="108" t="s">
        <v>166</v>
      </c>
    </row>
    <row r="20" spans="2:15" s="60" customFormat="1" ht="16.5" customHeight="1" x14ac:dyDescent="0.25">
      <c r="B20" s="138" t="s">
        <v>14</v>
      </c>
      <c r="C20" s="109"/>
      <c r="D20" s="109"/>
      <c r="E20" s="109"/>
      <c r="F20" s="110"/>
      <c r="G20" s="139" t="s">
        <v>15</v>
      </c>
      <c r="H20" s="140" t="s">
        <v>16</v>
      </c>
      <c r="I20" s="140" t="s">
        <v>17</v>
      </c>
      <c r="J20" s="141"/>
      <c r="K20" s="140" t="s">
        <v>18</v>
      </c>
      <c r="L20" s="140" t="s">
        <v>19</v>
      </c>
      <c r="M20" s="142" t="s">
        <v>20</v>
      </c>
      <c r="N20" s="143" t="s">
        <v>21</v>
      </c>
      <c r="O20" s="254" t="s">
        <v>167</v>
      </c>
    </row>
    <row r="21" spans="2:15" ht="16.5" customHeight="1" x14ac:dyDescent="0.25">
      <c r="B21" s="112"/>
      <c r="C21" s="113"/>
      <c r="D21" s="114"/>
      <c r="E21" s="113"/>
      <c r="F21" s="115"/>
      <c r="G21" s="93"/>
      <c r="H21" s="116"/>
      <c r="I21" s="116"/>
      <c r="J21" s="116"/>
      <c r="K21" s="116"/>
      <c r="L21" s="116"/>
      <c r="M21" s="117"/>
      <c r="N21" s="117"/>
      <c r="O21" s="118"/>
    </row>
    <row r="22" spans="2:15" ht="16.5" customHeight="1" x14ac:dyDescent="0.25">
      <c r="B22" s="112"/>
      <c r="C22" s="113"/>
      <c r="D22" s="114"/>
      <c r="E22" s="113"/>
      <c r="F22" s="115"/>
      <c r="G22" s="93"/>
      <c r="H22" s="116"/>
      <c r="I22" s="116"/>
      <c r="J22" s="116"/>
      <c r="K22" s="116"/>
      <c r="L22" s="116"/>
      <c r="M22" s="117"/>
      <c r="N22" s="117"/>
      <c r="O22" s="118"/>
    </row>
    <row r="23" spans="2:15" ht="16.5" customHeight="1" x14ac:dyDescent="0.25">
      <c r="B23" s="112"/>
      <c r="C23" s="113"/>
      <c r="D23" s="114"/>
      <c r="E23" s="113"/>
      <c r="F23" s="115"/>
      <c r="G23" s="93"/>
      <c r="H23" s="116"/>
      <c r="I23" s="116"/>
      <c r="J23" s="116"/>
      <c r="K23" s="116"/>
      <c r="L23" s="116"/>
      <c r="M23" s="117"/>
      <c r="N23" s="117"/>
      <c r="O23" s="118"/>
    </row>
    <row r="24" spans="2:15" ht="16.5" customHeight="1" x14ac:dyDescent="0.25">
      <c r="B24" s="112"/>
      <c r="C24" s="113"/>
      <c r="D24" s="114"/>
      <c r="E24" s="113"/>
      <c r="F24" s="115"/>
      <c r="G24" s="93"/>
      <c r="H24" s="116"/>
      <c r="I24" s="116"/>
      <c r="J24" s="116"/>
      <c r="K24" s="116"/>
      <c r="L24" s="116"/>
      <c r="M24" s="117"/>
      <c r="N24" s="117"/>
      <c r="O24" s="118"/>
    </row>
    <row r="25" spans="2:15" ht="16.5" customHeight="1" x14ac:dyDescent="0.25">
      <c r="B25" s="112"/>
      <c r="C25" s="113"/>
      <c r="D25" s="114"/>
      <c r="E25" s="113"/>
      <c r="F25" s="115"/>
      <c r="G25" s="93"/>
      <c r="H25" s="116"/>
      <c r="I25" s="116"/>
      <c r="J25" s="116"/>
      <c r="K25" s="116"/>
      <c r="L25" s="116"/>
      <c r="M25" s="117"/>
      <c r="N25" s="117"/>
      <c r="O25" s="118"/>
    </row>
    <row r="26" spans="2:15" ht="16.5" customHeight="1" x14ac:dyDescent="0.25">
      <c r="B26" s="112"/>
      <c r="C26" s="113"/>
      <c r="D26" s="114"/>
      <c r="E26" s="113"/>
      <c r="F26" s="115"/>
      <c r="G26" s="93"/>
      <c r="H26" s="116"/>
      <c r="I26" s="116"/>
      <c r="J26" s="116"/>
      <c r="K26" s="116"/>
      <c r="L26" s="116"/>
      <c r="M26" s="117"/>
      <c r="N26" s="117"/>
      <c r="O26" s="118"/>
    </row>
    <row r="27" spans="2:15" ht="16.5" customHeight="1" x14ac:dyDescent="0.25">
      <c r="B27" s="112"/>
      <c r="C27" s="113"/>
      <c r="D27" s="114"/>
      <c r="E27" s="113"/>
      <c r="F27" s="115"/>
      <c r="G27" s="93"/>
      <c r="H27" s="116"/>
      <c r="I27" s="116"/>
      <c r="J27" s="116"/>
      <c r="K27" s="116"/>
      <c r="L27" s="116"/>
      <c r="M27" s="117"/>
      <c r="N27" s="117"/>
      <c r="O27" s="118"/>
    </row>
    <row r="28" spans="2:15" ht="16.5" customHeight="1" x14ac:dyDescent="0.25">
      <c r="B28" s="112"/>
      <c r="C28" s="113"/>
      <c r="D28" s="114"/>
      <c r="E28" s="113"/>
      <c r="F28" s="115"/>
      <c r="G28" s="93"/>
      <c r="H28" s="116"/>
      <c r="I28" s="116"/>
      <c r="J28" s="116"/>
      <c r="K28" s="116"/>
      <c r="L28" s="116"/>
      <c r="M28" s="117"/>
      <c r="N28" s="117"/>
      <c r="O28" s="118"/>
    </row>
    <row r="29" spans="2:15" ht="16.5" customHeight="1" x14ac:dyDescent="0.25">
      <c r="B29" s="112"/>
      <c r="C29" s="113"/>
      <c r="D29" s="114"/>
      <c r="E29" s="113"/>
      <c r="F29" s="115"/>
      <c r="G29" s="93"/>
      <c r="H29" s="116"/>
      <c r="I29" s="116"/>
      <c r="J29" s="116"/>
      <c r="K29" s="116"/>
      <c r="L29" s="116"/>
      <c r="M29" s="117"/>
      <c r="N29" s="117"/>
      <c r="O29" s="118"/>
    </row>
    <row r="30" spans="2:15" ht="16.5" customHeight="1" x14ac:dyDescent="0.25">
      <c r="B30" s="112"/>
      <c r="C30" s="113"/>
      <c r="D30" s="114"/>
      <c r="E30" s="113"/>
      <c r="F30" s="115"/>
      <c r="G30" s="93"/>
      <c r="H30" s="116"/>
      <c r="I30" s="116"/>
      <c r="J30" s="116"/>
      <c r="K30" s="116"/>
      <c r="L30" s="116"/>
      <c r="M30" s="117"/>
      <c r="N30" s="117"/>
      <c r="O30" s="118"/>
    </row>
    <row r="31" spans="2:15" ht="16.5" customHeight="1" x14ac:dyDescent="0.25">
      <c r="B31" s="112"/>
      <c r="C31" s="113"/>
      <c r="D31" s="114"/>
      <c r="E31" s="113"/>
      <c r="F31" s="115"/>
      <c r="G31" s="93"/>
      <c r="H31" s="116"/>
      <c r="I31" s="116"/>
      <c r="J31" s="116"/>
      <c r="K31" s="116"/>
      <c r="L31" s="116"/>
      <c r="M31" s="117"/>
      <c r="N31" s="117"/>
      <c r="O31" s="118"/>
    </row>
    <row r="32" spans="2:15" ht="16.5" customHeight="1" x14ac:dyDescent="0.25">
      <c r="B32" s="112"/>
      <c r="C32" s="113"/>
      <c r="D32" s="114"/>
      <c r="E32" s="113"/>
      <c r="F32" s="115"/>
      <c r="G32" s="93"/>
      <c r="H32" s="116"/>
      <c r="I32" s="116"/>
      <c r="J32" s="116"/>
      <c r="K32" s="116"/>
      <c r="L32" s="116"/>
      <c r="M32" s="117"/>
      <c r="N32" s="117"/>
      <c r="O32" s="118"/>
    </row>
    <row r="33" spans="2:15" ht="16.5" customHeight="1" x14ac:dyDescent="0.25">
      <c r="B33" s="112"/>
      <c r="C33" s="113"/>
      <c r="D33" s="114"/>
      <c r="E33" s="113"/>
      <c r="F33" s="115"/>
      <c r="G33" s="93"/>
      <c r="H33" s="116"/>
      <c r="I33" s="116"/>
      <c r="J33" s="116"/>
      <c r="K33" s="116"/>
      <c r="L33" s="116"/>
      <c r="M33" s="117"/>
      <c r="N33" s="117"/>
      <c r="O33" s="118"/>
    </row>
    <row r="34" spans="2:15" ht="16.5" customHeight="1" x14ac:dyDescent="0.25">
      <c r="B34" s="112"/>
      <c r="C34" s="113"/>
      <c r="D34" s="114"/>
      <c r="E34" s="113"/>
      <c r="F34" s="115"/>
      <c r="G34" s="93"/>
      <c r="H34" s="116"/>
      <c r="I34" s="116"/>
      <c r="J34" s="116"/>
      <c r="K34" s="116"/>
      <c r="L34" s="116"/>
      <c r="M34" s="117"/>
      <c r="N34" s="117"/>
      <c r="O34" s="118"/>
    </row>
    <row r="35" spans="2:15" ht="16.5" customHeight="1" x14ac:dyDescent="0.25">
      <c r="B35" s="112"/>
      <c r="C35" s="113"/>
      <c r="D35" s="114"/>
      <c r="E35" s="113"/>
      <c r="F35" s="115"/>
      <c r="G35" s="93"/>
      <c r="H35" s="116"/>
      <c r="I35" s="116"/>
      <c r="J35" s="116"/>
      <c r="K35" s="116"/>
      <c r="L35" s="116"/>
      <c r="M35" s="117"/>
      <c r="N35" s="117"/>
      <c r="O35" s="118"/>
    </row>
    <row r="36" spans="2:15" ht="16.5" customHeight="1" x14ac:dyDescent="0.25">
      <c r="B36" s="112"/>
      <c r="C36" s="113"/>
      <c r="D36" s="114"/>
      <c r="E36" s="113"/>
      <c r="F36" s="115"/>
      <c r="G36" s="93"/>
      <c r="H36" s="116"/>
      <c r="I36" s="116"/>
      <c r="J36" s="116"/>
      <c r="K36" s="116"/>
      <c r="L36" s="116"/>
      <c r="M36" s="117"/>
      <c r="N36" s="117"/>
      <c r="O36" s="118"/>
    </row>
    <row r="37" spans="2:15" ht="16.5" customHeight="1" x14ac:dyDescent="0.25">
      <c r="B37" s="112"/>
      <c r="C37" s="113"/>
      <c r="D37" s="114"/>
      <c r="E37" s="113"/>
      <c r="F37" s="115"/>
      <c r="G37" s="93"/>
      <c r="H37" s="116"/>
      <c r="I37" s="116"/>
      <c r="J37" s="116"/>
      <c r="K37" s="116"/>
      <c r="L37" s="116"/>
      <c r="M37" s="117"/>
      <c r="N37" s="117"/>
      <c r="O37" s="118"/>
    </row>
    <row r="38" spans="2:15" ht="16.5" customHeight="1" x14ac:dyDescent="0.25">
      <c r="B38" s="112"/>
      <c r="C38" s="113"/>
      <c r="D38" s="114"/>
      <c r="E38" s="113"/>
      <c r="F38" s="115"/>
      <c r="G38" s="93"/>
      <c r="H38" s="116"/>
      <c r="I38" s="116"/>
      <c r="J38" s="116"/>
      <c r="K38" s="116"/>
      <c r="L38" s="116"/>
      <c r="M38" s="117"/>
      <c r="N38" s="117"/>
      <c r="O38" s="118"/>
    </row>
    <row r="39" spans="2:15" ht="16.5" customHeight="1" x14ac:dyDescent="0.25">
      <c r="B39" s="112"/>
      <c r="C39" s="113"/>
      <c r="D39" s="114"/>
      <c r="E39" s="113"/>
      <c r="F39" s="115"/>
      <c r="G39" s="93"/>
      <c r="H39" s="116"/>
      <c r="I39" s="116"/>
      <c r="J39" s="116"/>
      <c r="K39" s="116"/>
      <c r="L39" s="116"/>
      <c r="M39" s="117"/>
      <c r="N39" s="117"/>
      <c r="O39" s="118"/>
    </row>
    <row r="40" spans="2:15" ht="16.5" customHeight="1" x14ac:dyDescent="0.25">
      <c r="B40" s="112"/>
      <c r="C40" s="113"/>
      <c r="D40" s="114"/>
      <c r="E40" s="113"/>
      <c r="F40" s="115"/>
      <c r="G40" s="93"/>
      <c r="H40" s="116"/>
      <c r="I40" s="116"/>
      <c r="J40" s="116"/>
      <c r="K40" s="116"/>
      <c r="L40" s="116"/>
      <c r="M40" s="117"/>
      <c r="N40" s="117"/>
      <c r="O40" s="118"/>
    </row>
    <row r="41" spans="2:15" ht="16.5" customHeight="1" x14ac:dyDescent="0.25">
      <c r="B41" s="112"/>
      <c r="C41" s="113"/>
      <c r="D41" s="114"/>
      <c r="E41" s="113"/>
      <c r="F41" s="115"/>
      <c r="G41" s="93"/>
      <c r="H41" s="116"/>
      <c r="I41" s="116"/>
      <c r="J41" s="116"/>
      <c r="K41" s="116"/>
      <c r="L41" s="116"/>
      <c r="M41" s="117"/>
      <c r="N41" s="117"/>
      <c r="O41" s="118"/>
    </row>
    <row r="42" spans="2:15" ht="16.5" customHeight="1" x14ac:dyDescent="0.25">
      <c r="B42" s="112"/>
      <c r="C42" s="113"/>
      <c r="D42" s="114"/>
      <c r="E42" s="113"/>
      <c r="F42" s="115"/>
      <c r="G42" s="93"/>
      <c r="H42" s="116"/>
      <c r="I42" s="116"/>
      <c r="J42" s="116"/>
      <c r="K42" s="116"/>
      <c r="L42" s="116"/>
      <c r="M42" s="117"/>
      <c r="N42" s="117"/>
      <c r="O42" s="118"/>
    </row>
    <row r="43" spans="2:15" ht="16.5" customHeight="1" x14ac:dyDescent="0.25">
      <c r="B43" s="112"/>
      <c r="C43" s="113"/>
      <c r="D43" s="114"/>
      <c r="E43" s="113"/>
      <c r="F43" s="115"/>
      <c r="G43" s="93"/>
      <c r="H43" s="116"/>
      <c r="I43" s="116"/>
      <c r="J43" s="116"/>
      <c r="K43" s="116"/>
      <c r="L43" s="116"/>
      <c r="M43" s="117"/>
      <c r="N43" s="117"/>
      <c r="O43" s="118"/>
    </row>
    <row r="44" spans="2:15" ht="16.5" customHeight="1" x14ac:dyDescent="0.25">
      <c r="B44" s="112"/>
      <c r="C44" s="113"/>
      <c r="D44" s="114"/>
      <c r="E44" s="113"/>
      <c r="F44" s="115"/>
      <c r="G44" s="93"/>
      <c r="H44" s="116"/>
      <c r="I44" s="116"/>
      <c r="J44" s="116"/>
      <c r="K44" s="116"/>
      <c r="L44" s="116"/>
      <c r="M44" s="117"/>
      <c r="N44" s="117"/>
      <c r="O44" s="118"/>
    </row>
    <row r="45" spans="2:15" ht="16.5" customHeight="1" x14ac:dyDescent="0.25">
      <c r="B45" s="112"/>
      <c r="C45" s="113"/>
      <c r="D45" s="114"/>
      <c r="E45" s="113"/>
      <c r="F45" s="115"/>
      <c r="G45" s="93"/>
      <c r="H45" s="116"/>
      <c r="I45" s="116"/>
      <c r="J45" s="116"/>
      <c r="K45" s="116"/>
      <c r="L45" s="116"/>
      <c r="M45" s="117"/>
      <c r="N45" s="117"/>
      <c r="O45" s="118"/>
    </row>
    <row r="46" spans="2:15" ht="16.5" customHeight="1" x14ac:dyDescent="0.25">
      <c r="B46" s="112"/>
      <c r="C46" s="113"/>
      <c r="D46" s="114"/>
      <c r="E46" s="113"/>
      <c r="F46" s="115"/>
      <c r="G46" s="93"/>
      <c r="H46" s="116"/>
      <c r="I46" s="116"/>
      <c r="J46" s="116"/>
      <c r="K46" s="116"/>
      <c r="L46" s="116"/>
      <c r="M46" s="117"/>
      <c r="N46" s="117"/>
      <c r="O46" s="118"/>
    </row>
    <row r="47" spans="2:15" ht="16.5" customHeight="1" x14ac:dyDescent="0.25">
      <c r="B47" s="112"/>
      <c r="C47" s="113"/>
      <c r="D47" s="114"/>
      <c r="E47" s="113"/>
      <c r="F47" s="115"/>
      <c r="G47" s="93"/>
      <c r="H47" s="116"/>
      <c r="I47" s="116"/>
      <c r="J47" s="116"/>
      <c r="K47" s="116"/>
      <c r="L47" s="116"/>
      <c r="M47" s="117"/>
      <c r="N47" s="117"/>
      <c r="O47" s="118"/>
    </row>
    <row r="48" spans="2:15" ht="16.5" customHeight="1" x14ac:dyDescent="0.25">
      <c r="B48" s="112"/>
      <c r="C48" s="113"/>
      <c r="D48" s="114"/>
      <c r="E48" s="113"/>
      <c r="F48" s="115"/>
      <c r="G48" s="93"/>
      <c r="H48" s="116"/>
      <c r="I48" s="116"/>
      <c r="J48" s="116"/>
      <c r="K48" s="116"/>
      <c r="L48" s="116"/>
      <c r="M48" s="117"/>
      <c r="N48" s="117"/>
      <c r="O48" s="118"/>
    </row>
    <row r="49" spans="2:15" ht="16.5" customHeight="1" x14ac:dyDescent="0.25">
      <c r="B49" s="112"/>
      <c r="C49" s="113"/>
      <c r="D49" s="114"/>
      <c r="E49" s="113"/>
      <c r="F49" s="115"/>
      <c r="G49" s="93"/>
      <c r="H49" s="116"/>
      <c r="I49" s="116"/>
      <c r="J49" s="116"/>
      <c r="K49" s="116"/>
      <c r="L49" s="116"/>
      <c r="M49" s="117"/>
      <c r="N49" s="117"/>
      <c r="O49" s="118"/>
    </row>
    <row r="50" spans="2:15" ht="16.5" customHeight="1" x14ac:dyDescent="0.25">
      <c r="B50" s="112"/>
      <c r="C50" s="113"/>
      <c r="D50" s="114"/>
      <c r="E50" s="113"/>
      <c r="F50" s="115"/>
      <c r="G50" s="93"/>
      <c r="H50" s="116"/>
      <c r="I50" s="116"/>
      <c r="J50" s="116"/>
      <c r="K50" s="116"/>
      <c r="L50" s="116"/>
      <c r="M50" s="117"/>
      <c r="N50" s="117"/>
      <c r="O50" s="118"/>
    </row>
    <row r="51" spans="2:15" ht="16.5" customHeight="1" x14ac:dyDescent="0.25">
      <c r="B51" s="112"/>
      <c r="C51" s="113"/>
      <c r="D51" s="114"/>
      <c r="E51" s="113"/>
      <c r="F51" s="115"/>
      <c r="G51" s="93"/>
      <c r="H51" s="116"/>
      <c r="I51" s="116"/>
      <c r="J51" s="116"/>
      <c r="K51" s="116"/>
      <c r="L51" s="116"/>
      <c r="M51" s="117"/>
      <c r="N51" s="117"/>
      <c r="O51" s="118"/>
    </row>
    <row r="52" spans="2:15" ht="16.5" customHeight="1" x14ac:dyDescent="0.25">
      <c r="B52" s="112"/>
      <c r="C52" s="113"/>
      <c r="D52" s="114"/>
      <c r="E52" s="113"/>
      <c r="F52" s="115"/>
      <c r="G52" s="93"/>
      <c r="H52" s="116"/>
      <c r="I52" s="116"/>
      <c r="J52" s="116"/>
      <c r="K52" s="116"/>
      <c r="L52" s="116"/>
      <c r="M52" s="117"/>
      <c r="N52" s="117"/>
      <c r="O52" s="118"/>
    </row>
    <row r="53" spans="2:15" ht="16.5" customHeight="1" x14ac:dyDescent="0.25">
      <c r="B53" s="112"/>
      <c r="C53" s="113"/>
      <c r="D53" s="114"/>
      <c r="E53" s="113"/>
      <c r="F53" s="115"/>
      <c r="G53" s="93"/>
      <c r="H53" s="116"/>
      <c r="I53" s="116"/>
      <c r="J53" s="116"/>
      <c r="K53" s="116"/>
      <c r="L53" s="116"/>
      <c r="M53" s="117"/>
      <c r="N53" s="117"/>
      <c r="O53" s="118"/>
    </row>
    <row r="54" spans="2:15" ht="16.5" customHeight="1" x14ac:dyDescent="0.25">
      <c r="B54" s="112"/>
      <c r="C54" s="113"/>
      <c r="D54" s="114"/>
      <c r="E54" s="113"/>
      <c r="F54" s="115"/>
      <c r="G54" s="93"/>
      <c r="H54" s="116"/>
      <c r="I54" s="116"/>
      <c r="J54" s="116"/>
      <c r="K54" s="116"/>
      <c r="L54" s="116"/>
      <c r="M54" s="117"/>
      <c r="N54" s="117"/>
      <c r="O54" s="118"/>
    </row>
    <row r="55" spans="2:15" ht="16.5" customHeight="1" x14ac:dyDescent="0.25">
      <c r="B55" s="112"/>
      <c r="C55" s="113"/>
      <c r="D55" s="114"/>
      <c r="E55" s="113"/>
      <c r="F55" s="115"/>
      <c r="G55" s="93"/>
      <c r="H55" s="116"/>
      <c r="I55" s="116"/>
      <c r="J55" s="116"/>
      <c r="K55" s="116"/>
      <c r="L55" s="116"/>
      <c r="M55" s="117"/>
      <c r="N55" s="117"/>
      <c r="O55" s="118"/>
    </row>
    <row r="56" spans="2:15" ht="16.5" customHeight="1" x14ac:dyDescent="0.25">
      <c r="B56" s="112"/>
      <c r="C56" s="113"/>
      <c r="D56" s="114"/>
      <c r="E56" s="113"/>
      <c r="F56" s="115"/>
      <c r="G56" s="93"/>
      <c r="H56" s="116"/>
      <c r="I56" s="116"/>
      <c r="J56" s="116"/>
      <c r="K56" s="116"/>
      <c r="L56" s="116"/>
      <c r="M56" s="117"/>
      <c r="N56" s="117"/>
      <c r="O56" s="118"/>
    </row>
    <row r="57" spans="2:15" ht="16.5" customHeight="1" x14ac:dyDescent="0.25">
      <c r="B57" s="112"/>
      <c r="C57" s="113"/>
      <c r="D57" s="114"/>
      <c r="E57" s="113"/>
      <c r="F57" s="115"/>
      <c r="G57" s="93"/>
      <c r="H57" s="116"/>
      <c r="I57" s="116"/>
      <c r="J57" s="116"/>
      <c r="K57" s="116"/>
      <c r="L57" s="116"/>
      <c r="M57" s="117"/>
      <c r="N57" s="117"/>
      <c r="O57" s="118"/>
    </row>
    <row r="58" spans="2:15" ht="16.5" customHeight="1" x14ac:dyDescent="0.25">
      <c r="B58" s="112"/>
      <c r="C58" s="113"/>
      <c r="D58" s="114"/>
      <c r="E58" s="113"/>
      <c r="F58" s="115"/>
      <c r="G58" s="93"/>
      <c r="H58" s="116"/>
      <c r="I58" s="116"/>
      <c r="J58" s="116"/>
      <c r="K58" s="116"/>
      <c r="L58" s="116"/>
      <c r="M58" s="117"/>
      <c r="N58" s="117"/>
      <c r="O58" s="118"/>
    </row>
    <row r="59" spans="2:15" ht="16.5" customHeight="1" x14ac:dyDescent="0.25">
      <c r="B59" s="112"/>
      <c r="C59" s="113"/>
      <c r="D59" s="114"/>
      <c r="E59" s="113"/>
      <c r="F59" s="115"/>
      <c r="G59" s="93"/>
      <c r="H59" s="116"/>
      <c r="I59" s="116"/>
      <c r="J59" s="116"/>
      <c r="K59" s="116"/>
      <c r="L59" s="116"/>
      <c r="M59" s="117"/>
      <c r="N59" s="117"/>
      <c r="O59" s="118"/>
    </row>
    <row r="60" spans="2:15" ht="16.5" customHeight="1" x14ac:dyDescent="0.25">
      <c r="B60" s="112"/>
      <c r="C60" s="113"/>
      <c r="D60" s="114"/>
      <c r="E60" s="113"/>
      <c r="F60" s="115"/>
      <c r="G60" s="93"/>
      <c r="H60" s="116"/>
      <c r="I60" s="116"/>
      <c r="J60" s="116"/>
      <c r="K60" s="116"/>
      <c r="L60" s="116"/>
      <c r="M60" s="117"/>
      <c r="N60" s="117"/>
      <c r="O60" s="118"/>
    </row>
    <row r="61" spans="2:15" ht="16.5" customHeight="1" x14ac:dyDescent="0.25">
      <c r="B61" s="112"/>
      <c r="C61" s="113"/>
      <c r="D61" s="114"/>
      <c r="E61" s="113"/>
      <c r="F61" s="115"/>
      <c r="G61" s="93"/>
      <c r="H61" s="116"/>
      <c r="I61" s="116"/>
      <c r="J61" s="116"/>
      <c r="K61" s="116"/>
      <c r="L61" s="116"/>
      <c r="M61" s="117"/>
      <c r="N61" s="117"/>
      <c r="O61" s="118"/>
    </row>
    <row r="62" spans="2:15" ht="16.5" customHeight="1" x14ac:dyDescent="0.25">
      <c r="B62" s="112"/>
      <c r="C62" s="113"/>
      <c r="D62" s="114"/>
      <c r="E62" s="113"/>
      <c r="F62" s="115"/>
      <c r="G62" s="93"/>
      <c r="H62" s="116"/>
      <c r="I62" s="116"/>
      <c r="J62" s="116"/>
      <c r="K62" s="116"/>
      <c r="L62" s="116"/>
      <c r="M62" s="117"/>
      <c r="N62" s="117"/>
      <c r="O62" s="118"/>
    </row>
    <row r="63" spans="2:15" ht="16.5" customHeight="1" x14ac:dyDescent="0.25">
      <c r="B63" s="112"/>
      <c r="C63" s="113"/>
      <c r="D63" s="114"/>
      <c r="E63" s="113"/>
      <c r="F63" s="115"/>
      <c r="G63" s="93"/>
      <c r="H63" s="116"/>
      <c r="I63" s="116"/>
      <c r="J63" s="116"/>
      <c r="K63" s="116"/>
      <c r="L63" s="116"/>
      <c r="M63" s="117"/>
      <c r="N63" s="117"/>
      <c r="O63" s="118"/>
    </row>
    <row r="64" spans="2:15" ht="16.5" customHeight="1" x14ac:dyDescent="0.25">
      <c r="B64" s="112"/>
      <c r="C64" s="113"/>
      <c r="D64" s="114"/>
      <c r="E64" s="113"/>
      <c r="F64" s="115"/>
      <c r="G64" s="93"/>
      <c r="H64" s="116"/>
      <c r="I64" s="116"/>
      <c r="J64" s="116"/>
      <c r="K64" s="116"/>
      <c r="L64" s="116"/>
      <c r="M64" s="117"/>
      <c r="N64" s="117"/>
      <c r="O64" s="118"/>
    </row>
    <row r="65" spans="2:15" ht="16.5" customHeight="1" x14ac:dyDescent="0.25">
      <c r="B65" s="112"/>
      <c r="C65" s="113"/>
      <c r="D65" s="114"/>
      <c r="E65" s="113"/>
      <c r="F65" s="115"/>
      <c r="G65" s="93"/>
      <c r="H65" s="116"/>
      <c r="I65" s="116"/>
      <c r="J65" s="116"/>
      <c r="K65" s="116"/>
      <c r="L65" s="116"/>
      <c r="M65" s="117"/>
      <c r="N65" s="117"/>
      <c r="O65" s="118"/>
    </row>
    <row r="66" spans="2:15" ht="16.5" customHeight="1" x14ac:dyDescent="0.25">
      <c r="B66" s="112"/>
      <c r="C66" s="113"/>
      <c r="D66" s="114"/>
      <c r="E66" s="113"/>
      <c r="F66" s="115"/>
      <c r="G66" s="93"/>
      <c r="H66" s="116"/>
      <c r="I66" s="116"/>
      <c r="J66" s="116"/>
      <c r="K66" s="116"/>
      <c r="L66" s="116"/>
      <c r="M66" s="117"/>
      <c r="N66" s="117"/>
      <c r="O66" s="118"/>
    </row>
    <row r="67" spans="2:15" ht="16.5" customHeight="1" x14ac:dyDescent="0.25">
      <c r="B67" s="112"/>
      <c r="C67" s="113"/>
      <c r="D67" s="114"/>
      <c r="E67" s="113"/>
      <c r="F67" s="115"/>
      <c r="G67" s="93"/>
      <c r="H67" s="116"/>
      <c r="I67" s="116"/>
      <c r="J67" s="116"/>
      <c r="K67" s="116"/>
      <c r="L67" s="116"/>
      <c r="M67" s="117"/>
      <c r="N67" s="117"/>
      <c r="O67" s="118"/>
    </row>
    <row r="68" spans="2:15" ht="16.5" customHeight="1" x14ac:dyDescent="0.25">
      <c r="B68" s="112"/>
      <c r="C68" s="113"/>
      <c r="D68" s="114"/>
      <c r="E68" s="113"/>
      <c r="F68" s="115"/>
      <c r="G68" s="93"/>
      <c r="H68" s="116"/>
      <c r="I68" s="116"/>
      <c r="J68" s="116"/>
      <c r="K68" s="116"/>
      <c r="L68" s="116"/>
      <c r="M68" s="117"/>
      <c r="N68" s="117"/>
      <c r="O68" s="118"/>
    </row>
    <row r="69" spans="2:15" ht="16.5" customHeight="1" x14ac:dyDescent="0.25">
      <c r="B69" s="112"/>
      <c r="C69" s="113"/>
      <c r="D69" s="114"/>
      <c r="E69" s="113"/>
      <c r="F69" s="115"/>
      <c r="G69" s="93"/>
      <c r="H69" s="116"/>
      <c r="I69" s="116"/>
      <c r="J69" s="116"/>
      <c r="K69" s="116"/>
      <c r="L69" s="116"/>
      <c r="M69" s="117"/>
      <c r="N69" s="117"/>
      <c r="O69" s="118"/>
    </row>
    <row r="70" spans="2:15" ht="16.5" customHeight="1" x14ac:dyDescent="0.25">
      <c r="B70" s="112"/>
      <c r="C70" s="113"/>
      <c r="D70" s="114"/>
      <c r="E70" s="113"/>
      <c r="F70" s="115"/>
      <c r="G70" s="93"/>
      <c r="H70" s="116"/>
      <c r="I70" s="116"/>
      <c r="J70" s="116"/>
      <c r="K70" s="116"/>
      <c r="L70" s="116"/>
      <c r="M70" s="117"/>
      <c r="N70" s="117"/>
      <c r="O70" s="118"/>
    </row>
    <row r="71" spans="2:15" ht="16.5" customHeight="1" x14ac:dyDescent="0.25">
      <c r="B71" s="112"/>
      <c r="C71" s="113"/>
      <c r="D71" s="114"/>
      <c r="E71" s="113"/>
      <c r="F71" s="115"/>
      <c r="G71" s="93"/>
      <c r="H71" s="116"/>
      <c r="I71" s="116"/>
      <c r="J71" s="116"/>
      <c r="K71" s="116"/>
      <c r="L71" s="116"/>
      <c r="M71" s="117"/>
      <c r="N71" s="117"/>
      <c r="O71" s="118"/>
    </row>
    <row r="72" spans="2:15" x14ac:dyDescent="0.25">
      <c r="B72" s="112"/>
      <c r="C72" s="113"/>
      <c r="D72" s="114"/>
      <c r="E72" s="113"/>
      <c r="F72" s="115"/>
      <c r="G72" s="93"/>
      <c r="H72" s="116"/>
      <c r="I72" s="116"/>
      <c r="J72" s="116"/>
      <c r="K72" s="116"/>
      <c r="L72" s="116"/>
      <c r="M72" s="117"/>
      <c r="N72" s="117"/>
      <c r="O72" s="118"/>
    </row>
    <row r="73" spans="2:15" ht="16.5" customHeight="1" x14ac:dyDescent="0.25">
      <c r="B73" s="112"/>
      <c r="C73" s="113"/>
      <c r="D73" s="114"/>
      <c r="E73" s="113"/>
      <c r="F73" s="115"/>
      <c r="G73" s="93"/>
      <c r="H73" s="116"/>
      <c r="I73" s="116"/>
      <c r="J73" s="116"/>
      <c r="K73" s="116"/>
      <c r="L73" s="116"/>
      <c r="M73" s="117"/>
      <c r="N73" s="117"/>
      <c r="O73" s="118"/>
    </row>
    <row r="74" spans="2:15" ht="16.5" customHeight="1" x14ac:dyDescent="0.25">
      <c r="B74" s="112"/>
      <c r="C74" s="113"/>
      <c r="D74" s="114"/>
      <c r="E74" s="113"/>
      <c r="F74" s="115"/>
      <c r="G74" s="93"/>
      <c r="H74" s="116"/>
      <c r="I74" s="116"/>
      <c r="J74" s="116"/>
      <c r="K74" s="116"/>
      <c r="L74" s="116"/>
      <c r="M74" s="117"/>
      <c r="N74" s="117"/>
      <c r="O74" s="118"/>
    </row>
    <row r="75" spans="2:15" ht="16.5" customHeight="1" x14ac:dyDescent="0.25">
      <c r="B75" s="112"/>
      <c r="C75" s="113"/>
      <c r="D75" s="114"/>
      <c r="E75" s="113"/>
      <c r="F75" s="115"/>
      <c r="G75" s="93"/>
      <c r="H75" s="116"/>
      <c r="I75" s="116"/>
      <c r="J75" s="116"/>
      <c r="K75" s="116"/>
      <c r="L75" s="116"/>
      <c r="M75" s="117"/>
      <c r="N75" s="117"/>
      <c r="O75" s="118"/>
    </row>
    <row r="76" spans="2:15" ht="16.5" customHeight="1" x14ac:dyDescent="0.25">
      <c r="B76" s="112"/>
      <c r="C76" s="113"/>
      <c r="D76" s="114"/>
      <c r="E76" s="113"/>
      <c r="F76" s="115"/>
      <c r="G76" s="93"/>
      <c r="H76" s="116"/>
      <c r="I76" s="116"/>
      <c r="J76" s="116"/>
      <c r="K76" s="116"/>
      <c r="L76" s="116"/>
      <c r="M76" s="117"/>
      <c r="N76" s="117"/>
      <c r="O76" s="118"/>
    </row>
    <row r="77" spans="2:15" ht="16.5" customHeight="1" x14ac:dyDescent="0.25">
      <c r="B77" s="112"/>
      <c r="C77" s="113"/>
      <c r="D77" s="114"/>
      <c r="E77" s="113"/>
      <c r="F77" s="115"/>
      <c r="G77" s="93"/>
      <c r="H77" s="116"/>
      <c r="I77" s="116"/>
      <c r="J77" s="116"/>
      <c r="K77" s="116"/>
      <c r="L77" s="116"/>
      <c r="M77" s="117"/>
      <c r="N77" s="117"/>
      <c r="O77" s="118"/>
    </row>
    <row r="78" spans="2:15" ht="16.5" customHeight="1" x14ac:dyDescent="0.25">
      <c r="B78" s="112"/>
      <c r="C78" s="113"/>
      <c r="D78" s="114"/>
      <c r="E78" s="113"/>
      <c r="F78" s="115"/>
      <c r="G78" s="93"/>
      <c r="H78" s="116"/>
      <c r="I78" s="116"/>
      <c r="J78" s="116"/>
      <c r="K78" s="116"/>
      <c r="L78" s="116"/>
      <c r="M78" s="117"/>
      <c r="N78" s="117"/>
      <c r="O78" s="118"/>
    </row>
    <row r="79" spans="2:15" ht="16.5" customHeight="1" x14ac:dyDescent="0.25">
      <c r="B79" s="112"/>
      <c r="C79" s="113"/>
      <c r="D79" s="114"/>
      <c r="E79" s="113"/>
      <c r="F79" s="115"/>
      <c r="G79" s="93"/>
      <c r="H79" s="116"/>
      <c r="I79" s="116"/>
      <c r="J79" s="116"/>
      <c r="K79" s="116"/>
      <c r="L79" s="116"/>
      <c r="M79" s="117"/>
      <c r="N79" s="117"/>
      <c r="O79" s="118"/>
    </row>
    <row r="80" spans="2:15" ht="16.5" customHeight="1" x14ac:dyDescent="0.25">
      <c r="B80" s="112"/>
      <c r="C80" s="113"/>
      <c r="D80" s="114"/>
      <c r="E80" s="113"/>
      <c r="F80" s="115"/>
      <c r="G80" s="93"/>
      <c r="H80" s="116"/>
      <c r="I80" s="116"/>
      <c r="J80" s="116"/>
      <c r="K80" s="116"/>
      <c r="L80" s="116"/>
      <c r="M80" s="117"/>
      <c r="N80" s="117"/>
      <c r="O80" s="118"/>
    </row>
    <row r="81" spans="2:15" ht="16.5" customHeight="1" x14ac:dyDescent="0.25">
      <c r="B81" s="112"/>
      <c r="C81" s="113"/>
      <c r="D81" s="114"/>
      <c r="E81" s="113"/>
      <c r="F81" s="115"/>
      <c r="G81" s="93"/>
      <c r="H81" s="116"/>
      <c r="I81" s="116"/>
      <c r="J81" s="116"/>
      <c r="K81" s="116"/>
      <c r="L81" s="116"/>
      <c r="M81" s="117"/>
      <c r="N81" s="117"/>
      <c r="O81" s="118"/>
    </row>
    <row r="82" spans="2:15" ht="16.5" customHeight="1" x14ac:dyDescent="0.25">
      <c r="B82" s="112"/>
      <c r="C82" s="113"/>
      <c r="D82" s="114"/>
      <c r="E82" s="113"/>
      <c r="F82" s="115"/>
      <c r="G82" s="93"/>
      <c r="H82" s="116"/>
      <c r="I82" s="116"/>
      <c r="J82" s="116"/>
      <c r="K82" s="116"/>
      <c r="L82" s="116"/>
      <c r="M82" s="117"/>
      <c r="N82" s="117"/>
      <c r="O82" s="118"/>
    </row>
    <row r="83" spans="2:15" ht="16.5" customHeight="1" x14ac:dyDescent="0.25">
      <c r="B83" s="112"/>
      <c r="C83" s="113"/>
      <c r="D83" s="114"/>
      <c r="E83" s="113"/>
      <c r="F83" s="115"/>
      <c r="G83" s="93"/>
      <c r="H83" s="116"/>
      <c r="I83" s="116"/>
      <c r="J83" s="116"/>
      <c r="K83" s="116"/>
      <c r="L83" s="116"/>
      <c r="M83" s="117"/>
      <c r="N83" s="117"/>
      <c r="O83" s="118"/>
    </row>
    <row r="84" spans="2:15" ht="16.5" customHeight="1" x14ac:dyDescent="0.25">
      <c r="B84" s="112"/>
      <c r="C84" s="113"/>
      <c r="D84" s="114"/>
      <c r="E84" s="113"/>
      <c r="F84" s="115"/>
      <c r="G84" s="93"/>
      <c r="H84" s="116"/>
      <c r="I84" s="116"/>
      <c r="J84" s="116"/>
      <c r="K84" s="116"/>
      <c r="L84" s="116"/>
      <c r="M84" s="117"/>
      <c r="N84" s="117"/>
      <c r="O84" s="118"/>
    </row>
    <row r="85" spans="2:15" ht="16.5" customHeight="1" x14ac:dyDescent="0.25">
      <c r="B85" s="112"/>
      <c r="C85" s="113"/>
      <c r="D85" s="114"/>
      <c r="E85" s="113"/>
      <c r="F85" s="115"/>
      <c r="G85" s="93"/>
      <c r="H85" s="116"/>
      <c r="I85" s="116"/>
      <c r="J85" s="116"/>
      <c r="K85" s="116"/>
      <c r="L85" s="116"/>
      <c r="M85" s="117"/>
      <c r="N85" s="117"/>
      <c r="O85" s="118"/>
    </row>
    <row r="86" spans="2:15" ht="16.5" customHeight="1" x14ac:dyDescent="0.25">
      <c r="O86" s="119">
        <v>3</v>
      </c>
    </row>
    <row r="87" spans="2:15" x14ac:dyDescent="0.25"/>
    <row r="88" spans="2:15" x14ac:dyDescent="0.25"/>
    <row r="89" spans="2:15" x14ac:dyDescent="0.25"/>
    <row r="90" spans="2:15" x14ac:dyDescent="0.25"/>
    <row r="91" spans="2:15" x14ac:dyDescent="0.25"/>
    <row r="92" spans="2:15" x14ac:dyDescent="0.25"/>
    <row r="93" spans="2:15" x14ac:dyDescent="0.25"/>
    <row r="94" spans="2:15" x14ac:dyDescent="0.25"/>
    <row r="95" spans="2:15" x14ac:dyDescent="0.25"/>
    <row r="96" spans="2:15"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sheetData>
  <sheetProtection sheet="1" formatCells="0" formatColumns="0" formatRows="0"/>
  <mergeCells count="15">
    <mergeCell ref="L2:M2"/>
    <mergeCell ref="H19:I19"/>
    <mergeCell ref="K19:L19"/>
    <mergeCell ref="M19:N19"/>
    <mergeCell ref="L10:M10"/>
    <mergeCell ref="L11:M11"/>
    <mergeCell ref="L12:M12"/>
    <mergeCell ref="L13:M13"/>
    <mergeCell ref="L14:M14"/>
    <mergeCell ref="E13:F13"/>
    <mergeCell ref="E14:F14"/>
    <mergeCell ref="E17:F17"/>
    <mergeCell ref="E10:F10"/>
    <mergeCell ref="E11:F11"/>
    <mergeCell ref="E12:F12"/>
  </mergeCells>
  <conditionalFormatting sqref="G11:G15 G17">
    <cfRule type="containsErrors" dxfId="7" priority="4">
      <formula>ISERROR(G11)</formula>
    </cfRule>
  </conditionalFormatting>
  <conditionalFormatting sqref="N11:N15">
    <cfRule type="containsErrors" dxfId="6" priority="5">
      <formula>ISERROR(N11)</formula>
    </cfRule>
  </conditionalFormatting>
  <dataValidations count="3">
    <dataValidation type="list" allowBlank="1" showInputMessage="1" showErrorMessage="1" error="Werte M, N oder H als Großbuchstabe" sqref="H17" xr:uid="{00000000-0002-0000-0000-000000000000}">
      <formula1>"M,N,H"</formula1>
      <formula2>0</formula2>
    </dataValidation>
    <dataValidation type="list" allowBlank="1" showInputMessage="1" showErrorMessage="1" promptTitle="Graduierung" prompt="Wähle die Graduierung aus" sqref="I3" xr:uid="{00000000-0002-0000-0000-000002000000}">
      <formula1>"WA/AIMS [Grade A],WA/AIMS [Grade B],DLV [Grade C],DLV [Grade D]"</formula1>
    </dataValidation>
    <dataValidation type="list" allowBlank="1" showInputMessage="1" showErrorMessage="1" prompt="Wähle die Messmethode für die Eichstrecke aus" sqref="J6:J7" xr:uid="{00000000-0002-0000-0000-000001000000}">
      <formula1>"Elektro-optische Messung,Stahlband-Messung"</formula1>
      <formula2>0</formula2>
    </dataValidation>
  </dataValidations>
  <pageMargins left="0.78740157480314965" right="0.39370078740157483" top="0.39370078740157483" bottom="0.39370078740157483" header="0" footer="0.19685039370078741"/>
  <pageSetup paperSize="9" scale="57" fitToHeight="0" orientation="portrait" horizontalDpi="300" verticalDpi="300" r:id="rId1"/>
  <headerFooter>
    <oddFooter>&amp;C&amp;"Arial Narrow,Standard"&amp;10NAT-Vermessungsformular_v26.1 • © kjroth • Alle Rechte vorbehalten!</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145"/>
  <sheetViews>
    <sheetView showZeros="0" zoomScaleNormal="100" workbookViewId="0">
      <selection activeCell="D3" sqref="D3"/>
    </sheetView>
  </sheetViews>
  <sheetFormatPr baseColWidth="10" defaultColWidth="0" defaultRowHeight="14.25" zeroHeight="1" x14ac:dyDescent="0.25"/>
  <cols>
    <col min="1" max="1" width="5.7109375" style="51" customWidth="1"/>
    <col min="2" max="2" width="9.28515625" style="51" customWidth="1"/>
    <col min="3" max="4" width="10.7109375" style="51" customWidth="1"/>
    <col min="5" max="5" width="11.28515625" style="51" bestFit="1" customWidth="1"/>
    <col min="6" max="6" width="9.42578125" style="51" customWidth="1"/>
    <col min="7" max="7" width="13.7109375" style="51" customWidth="1"/>
    <col min="8" max="8" width="9.7109375" style="51" customWidth="1"/>
    <col min="9" max="9" width="9.28515625" style="51" customWidth="1"/>
    <col min="10" max="11" width="10.7109375" style="51" customWidth="1"/>
    <col min="12" max="12" width="9.7109375" style="51" customWidth="1"/>
    <col min="13" max="13" width="10.7109375" style="23" customWidth="1"/>
    <col min="14" max="14" width="12.7109375" style="23" customWidth="1"/>
    <col min="15" max="15" width="13.7109375" style="23" customWidth="1"/>
    <col min="16" max="16" width="21.5703125" style="51" customWidth="1"/>
    <col min="17" max="16384" width="11.42578125" style="51" hidden="1"/>
  </cols>
  <sheetData>
    <row r="1" spans="2:15" x14ac:dyDescent="0.25"/>
    <row r="2" spans="2:15" ht="45" customHeight="1" x14ac:dyDescent="0.25">
      <c r="B2" s="70" t="s">
        <v>144</v>
      </c>
      <c r="C2" s="71"/>
      <c r="D2" s="72"/>
      <c r="E2" s="72"/>
      <c r="F2" s="72"/>
      <c r="G2" s="72"/>
      <c r="H2" s="72"/>
      <c r="I2" s="73" t="s">
        <v>41</v>
      </c>
      <c r="J2" s="74"/>
      <c r="K2" s="75"/>
      <c r="L2" s="75"/>
      <c r="M2" s="74"/>
      <c r="N2" s="74"/>
      <c r="O2" s="74"/>
    </row>
    <row r="3" spans="2:15" ht="24" customHeight="1" x14ac:dyDescent="0.25">
      <c r="B3" s="76" t="s">
        <v>0</v>
      </c>
      <c r="D3" s="154"/>
      <c r="F3" s="77"/>
      <c r="G3" s="77"/>
      <c r="H3" s="77"/>
      <c r="I3" s="78" t="s">
        <v>160</v>
      </c>
      <c r="L3" s="312"/>
      <c r="M3" s="312"/>
      <c r="N3" s="77"/>
      <c r="O3" s="77"/>
    </row>
    <row r="4" spans="2:15" ht="24" customHeight="1" x14ac:dyDescent="0.25">
      <c r="B4" s="68" t="s">
        <v>119</v>
      </c>
      <c r="C4" s="144"/>
      <c r="D4" s="84"/>
      <c r="E4" s="145"/>
      <c r="F4" s="145"/>
      <c r="H4" s="145"/>
      <c r="I4" s="79" t="s">
        <v>117</v>
      </c>
      <c r="M4" s="145"/>
      <c r="O4" s="51"/>
    </row>
    <row r="5" spans="2:15" ht="24" customHeight="1" x14ac:dyDescent="0.25">
      <c r="B5" s="68" t="s">
        <v>120</v>
      </c>
      <c r="D5" s="84"/>
      <c r="F5" s="145"/>
      <c r="H5" s="145"/>
      <c r="I5" s="79" t="s">
        <v>117</v>
      </c>
      <c r="J5" s="144"/>
      <c r="K5" s="145"/>
      <c r="N5" s="51"/>
      <c r="O5" s="51"/>
    </row>
    <row r="6" spans="2:15" ht="21" customHeight="1" x14ac:dyDescent="0.25">
      <c r="B6" s="85" t="s">
        <v>236</v>
      </c>
      <c r="C6" s="85"/>
      <c r="D6" s="85"/>
      <c r="E6" s="85"/>
      <c r="F6" s="85"/>
      <c r="G6" s="85"/>
      <c r="H6" s="85"/>
      <c r="I6" s="85" t="s">
        <v>237</v>
      </c>
      <c r="K6" s="86"/>
      <c r="L6" s="86"/>
      <c r="M6" s="87"/>
      <c r="O6" s="51"/>
    </row>
    <row r="7" spans="2:15" s="81" customFormat="1" ht="21" customHeight="1" x14ac:dyDescent="0.25">
      <c r="B7" s="80" t="s">
        <v>161</v>
      </c>
      <c r="E7" s="82"/>
      <c r="F7" s="83"/>
      <c r="I7" s="155" t="s">
        <v>143</v>
      </c>
      <c r="J7" s="258" t="s">
        <v>135</v>
      </c>
      <c r="K7" s="145"/>
      <c r="M7" s="21" t="s">
        <v>4</v>
      </c>
      <c r="N7" s="253"/>
    </row>
    <row r="8" spans="2:15" ht="21" customHeight="1" x14ac:dyDescent="0.25">
      <c r="B8" s="80" t="s">
        <v>3</v>
      </c>
      <c r="C8" s="88"/>
      <c r="D8" s="80" t="s">
        <v>42</v>
      </c>
      <c r="E8" s="89"/>
      <c r="I8" s="80" t="s">
        <v>3</v>
      </c>
      <c r="J8" s="148">
        <f>C8</f>
        <v>0</v>
      </c>
      <c r="K8" s="80" t="s">
        <v>42</v>
      </c>
      <c r="L8" s="149">
        <f>E8</f>
        <v>0</v>
      </c>
      <c r="M8" s="51"/>
    </row>
    <row r="9" spans="2:15" ht="15" customHeight="1" x14ac:dyDescent="0.25">
      <c r="B9" s="132" t="s">
        <v>34</v>
      </c>
      <c r="C9" s="132" t="s">
        <v>35</v>
      </c>
      <c r="D9" s="132" t="s">
        <v>5</v>
      </c>
      <c r="E9" s="293" t="s">
        <v>6</v>
      </c>
      <c r="F9" s="293"/>
      <c r="G9" s="90">
        <f>AVERAGE(D11:D14)</f>
        <v>0</v>
      </c>
      <c r="H9" s="91"/>
      <c r="I9" s="132" t="s">
        <v>34</v>
      </c>
      <c r="J9" s="132" t="s">
        <v>35</v>
      </c>
      <c r="K9" s="132" t="s">
        <v>5</v>
      </c>
      <c r="L9" s="293" t="s">
        <v>6</v>
      </c>
      <c r="M9" s="293"/>
      <c r="N9" s="90">
        <f>AVERAGE(K11:K14)</f>
        <v>0</v>
      </c>
      <c r="O9" s="51"/>
    </row>
    <row r="10" spans="2:15" ht="15" customHeight="1" x14ac:dyDescent="0.25">
      <c r="B10" s="133" t="s">
        <v>36</v>
      </c>
      <c r="C10" s="93"/>
      <c r="D10" s="92"/>
      <c r="E10" s="294" t="s">
        <v>7</v>
      </c>
      <c r="F10" s="294"/>
      <c r="G10" s="94" t="e">
        <f>G9/N7*1000</f>
        <v>#DIV/0!</v>
      </c>
      <c r="H10" s="95"/>
      <c r="I10" s="133" t="s">
        <v>36</v>
      </c>
      <c r="J10" s="93"/>
      <c r="K10" s="92"/>
      <c r="L10" s="294" t="s">
        <v>7</v>
      </c>
      <c r="M10" s="294"/>
      <c r="N10" s="94" t="e">
        <f>N9/N7*1000</f>
        <v>#DIV/0!</v>
      </c>
      <c r="O10" s="51"/>
    </row>
    <row r="11" spans="2:15" ht="15" customHeight="1" x14ac:dyDescent="0.25">
      <c r="B11" s="133" t="s">
        <v>37</v>
      </c>
      <c r="C11" s="93"/>
      <c r="D11" s="92">
        <f>C11-C10</f>
        <v>0</v>
      </c>
      <c r="E11" s="294" t="s">
        <v>163</v>
      </c>
      <c r="F11" s="294"/>
      <c r="G11" s="94" t="e">
        <f>G10*0.1%</f>
        <v>#DIV/0!</v>
      </c>
      <c r="H11" s="95"/>
      <c r="I11" s="133" t="s">
        <v>37</v>
      </c>
      <c r="J11" s="93"/>
      <c r="K11" s="92">
        <f>J11-J10</f>
        <v>0</v>
      </c>
      <c r="L11" s="311" t="s">
        <v>163</v>
      </c>
      <c r="M11" s="311"/>
      <c r="N11" s="94" t="e">
        <f>N10*0.1%</f>
        <v>#DIV/0!</v>
      </c>
      <c r="O11" s="51"/>
    </row>
    <row r="12" spans="2:15" ht="15" customHeight="1" x14ac:dyDescent="0.25">
      <c r="B12" s="133" t="s">
        <v>38</v>
      </c>
      <c r="C12" s="93"/>
      <c r="D12" s="92">
        <f t="shared" ref="D12:D14" si="0">C12-C11</f>
        <v>0</v>
      </c>
      <c r="E12" s="290" t="s">
        <v>49</v>
      </c>
      <c r="F12" s="290"/>
      <c r="G12" s="94" t="e">
        <f>G10*1.001</f>
        <v>#DIV/0!</v>
      </c>
      <c r="H12" s="95"/>
      <c r="I12" s="133" t="s">
        <v>38</v>
      </c>
      <c r="J12" s="93"/>
      <c r="K12" s="92">
        <f t="shared" ref="K12:K14" si="1">J12-J11</f>
        <v>0</v>
      </c>
      <c r="L12" s="290" t="s">
        <v>49</v>
      </c>
      <c r="M12" s="290"/>
      <c r="N12" s="94" t="e">
        <f>N10*1.001</f>
        <v>#DIV/0!</v>
      </c>
      <c r="O12" s="51"/>
    </row>
    <row r="13" spans="2:15" ht="15" customHeight="1" x14ac:dyDescent="0.25">
      <c r="B13" s="133" t="s">
        <v>39</v>
      </c>
      <c r="C13" s="93"/>
      <c r="D13" s="92">
        <f t="shared" si="0"/>
        <v>0</v>
      </c>
      <c r="E13" s="291" t="str">
        <f>IF(STDEVP(D10:D13)&gt;3,"große Standardabweichung &gt;3C","Standardabweichung")</f>
        <v>Standardabweichung</v>
      </c>
      <c r="F13" s="291"/>
      <c r="G13" s="135" t="e">
        <f>STDEVP(D11:D14)*N7*100/G9</f>
        <v>#DIV/0!</v>
      </c>
      <c r="H13" s="97"/>
      <c r="I13" s="133" t="s">
        <v>39</v>
      </c>
      <c r="J13" s="93"/>
      <c r="K13" s="92">
        <f t="shared" si="1"/>
        <v>0</v>
      </c>
      <c r="L13" s="305" t="str">
        <f>IF(STDEVP(K10:K13)&gt;3,"große Standardabweichung &gt;3C","Standardabweichung")</f>
        <v>Standardabweichung</v>
      </c>
      <c r="M13" s="306"/>
      <c r="N13" s="135" t="e">
        <f>STDEVP(K11:K14)*N7*100/N9</f>
        <v>#DIV/0!</v>
      </c>
      <c r="O13" s="51"/>
    </row>
    <row r="14" spans="2:15" ht="15" customHeight="1" x14ac:dyDescent="0.25">
      <c r="B14" s="133" t="s">
        <v>40</v>
      </c>
      <c r="C14" s="93"/>
      <c r="D14" s="92">
        <f t="shared" si="0"/>
        <v>0</v>
      </c>
      <c r="E14" s="134"/>
      <c r="F14" s="134" t="s">
        <v>8</v>
      </c>
      <c r="G14" s="136" t="e">
        <f>N7/G9*100</f>
        <v>#DIV/0!</v>
      </c>
      <c r="H14" s="97"/>
      <c r="I14" s="133" t="s">
        <v>40</v>
      </c>
      <c r="J14" s="93"/>
      <c r="K14" s="92">
        <f t="shared" si="1"/>
        <v>0</v>
      </c>
      <c r="L14" s="134"/>
      <c r="M14" s="134" t="s">
        <v>8</v>
      </c>
      <c r="N14" s="136" t="e">
        <f>N7/N9*100</f>
        <v>#DIV/0!</v>
      </c>
      <c r="O14" s="51"/>
    </row>
    <row r="15" spans="2:15" ht="21" customHeight="1" x14ac:dyDescent="0.25">
      <c r="B15" s="85" t="s">
        <v>238</v>
      </c>
      <c r="C15" s="85"/>
      <c r="D15" s="85"/>
      <c r="E15" s="85"/>
      <c r="F15" s="85"/>
      <c r="G15" s="85"/>
      <c r="H15" s="145"/>
      <c r="I15" s="85" t="s">
        <v>239</v>
      </c>
      <c r="K15" s="86"/>
      <c r="L15" s="86"/>
      <c r="M15" s="87"/>
      <c r="O15" s="51"/>
    </row>
    <row r="16" spans="2:15" s="81" customFormat="1" ht="21" customHeight="1" x14ac:dyDescent="0.25">
      <c r="B16" s="80" t="s">
        <v>162</v>
      </c>
      <c r="E16" s="82">
        <f>E7</f>
        <v>0</v>
      </c>
      <c r="F16" s="83"/>
      <c r="I16" s="155" t="s">
        <v>143</v>
      </c>
      <c r="J16" s="258" t="s">
        <v>135</v>
      </c>
      <c r="K16" s="145"/>
      <c r="L16" s="145"/>
      <c r="M16" s="21" t="s">
        <v>4</v>
      </c>
      <c r="N16" s="253">
        <f>N7</f>
        <v>0</v>
      </c>
    </row>
    <row r="17" spans="2:16" ht="21" customHeight="1" x14ac:dyDescent="0.25">
      <c r="B17" s="80" t="s">
        <v>3</v>
      </c>
      <c r="C17" s="88"/>
      <c r="D17" s="80" t="s">
        <v>42</v>
      </c>
      <c r="E17" s="89"/>
      <c r="I17" s="80" t="s">
        <v>3</v>
      </c>
      <c r="J17" s="148">
        <f>C17</f>
        <v>0</v>
      </c>
      <c r="K17" s="80" t="s">
        <v>42</v>
      </c>
      <c r="L17" s="149">
        <f>E17</f>
        <v>0</v>
      </c>
      <c r="O17" s="51"/>
    </row>
    <row r="18" spans="2:16" ht="15" customHeight="1" x14ac:dyDescent="0.25">
      <c r="B18" s="132" t="s">
        <v>34</v>
      </c>
      <c r="C18" s="132" t="s">
        <v>35</v>
      </c>
      <c r="D18" s="132" t="s">
        <v>5</v>
      </c>
      <c r="E18" s="293" t="s">
        <v>6</v>
      </c>
      <c r="F18" s="293"/>
      <c r="G18" s="90">
        <f>AVERAGE(D20:D23)</f>
        <v>0</v>
      </c>
      <c r="H18" s="91"/>
      <c r="I18" s="132" t="s">
        <v>34</v>
      </c>
      <c r="J18" s="132" t="s">
        <v>35</v>
      </c>
      <c r="K18" s="132" t="s">
        <v>5</v>
      </c>
      <c r="L18" s="293" t="s">
        <v>6</v>
      </c>
      <c r="M18" s="293"/>
      <c r="N18" s="90">
        <f>AVERAGE(K20:K23)</f>
        <v>0</v>
      </c>
      <c r="O18" s="51"/>
    </row>
    <row r="19" spans="2:16" ht="15" customHeight="1" x14ac:dyDescent="0.25">
      <c r="B19" s="133" t="s">
        <v>36</v>
      </c>
      <c r="C19" s="93"/>
      <c r="D19" s="92"/>
      <c r="E19" s="294" t="s">
        <v>7</v>
      </c>
      <c r="F19" s="294"/>
      <c r="G19" s="94" t="e">
        <f>G18/N16*1000</f>
        <v>#DIV/0!</v>
      </c>
      <c r="H19" s="95"/>
      <c r="I19" s="133" t="s">
        <v>36</v>
      </c>
      <c r="J19" s="93"/>
      <c r="K19" s="92"/>
      <c r="L19" s="294" t="s">
        <v>7</v>
      </c>
      <c r="M19" s="294"/>
      <c r="N19" s="94" t="e">
        <f>N18/N16*1000</f>
        <v>#DIV/0!</v>
      </c>
      <c r="O19" s="51"/>
    </row>
    <row r="20" spans="2:16" ht="15" customHeight="1" x14ac:dyDescent="0.25">
      <c r="B20" s="133" t="s">
        <v>37</v>
      </c>
      <c r="C20" s="93"/>
      <c r="D20" s="92">
        <f>C20-C19</f>
        <v>0</v>
      </c>
      <c r="E20" s="294" t="s">
        <v>163</v>
      </c>
      <c r="F20" s="294"/>
      <c r="G20" s="94" t="e">
        <f>G19*0.1%</f>
        <v>#DIV/0!</v>
      </c>
      <c r="H20" s="95"/>
      <c r="I20" s="133" t="s">
        <v>37</v>
      </c>
      <c r="J20" s="93"/>
      <c r="K20" s="92">
        <f>J20-J19</f>
        <v>0</v>
      </c>
      <c r="L20" s="294" t="s">
        <v>163</v>
      </c>
      <c r="M20" s="294"/>
      <c r="N20" s="94" t="e">
        <f>N19*0.1%</f>
        <v>#DIV/0!</v>
      </c>
      <c r="O20" s="51"/>
    </row>
    <row r="21" spans="2:16" ht="15" customHeight="1" x14ac:dyDescent="0.25">
      <c r="B21" s="133" t="s">
        <v>38</v>
      </c>
      <c r="C21" s="93"/>
      <c r="D21" s="92">
        <f t="shared" ref="D21:D23" si="2">C21-C20</f>
        <v>0</v>
      </c>
      <c r="E21" s="290" t="s">
        <v>50</v>
      </c>
      <c r="F21" s="290"/>
      <c r="G21" s="94" t="e">
        <f>G19*1.001</f>
        <v>#DIV/0!</v>
      </c>
      <c r="H21" s="95"/>
      <c r="I21" s="133" t="s">
        <v>38</v>
      </c>
      <c r="J21" s="93"/>
      <c r="K21" s="92">
        <f t="shared" ref="K21:K23" si="3">J21-J20</f>
        <v>0</v>
      </c>
      <c r="L21" s="290" t="s">
        <v>50</v>
      </c>
      <c r="M21" s="290"/>
      <c r="N21" s="94" t="e">
        <f>N19*1.001</f>
        <v>#DIV/0!</v>
      </c>
      <c r="O21" s="51"/>
    </row>
    <row r="22" spans="2:16" ht="15" customHeight="1" x14ac:dyDescent="0.25">
      <c r="B22" s="133" t="s">
        <v>39</v>
      </c>
      <c r="C22" s="93"/>
      <c r="D22" s="92">
        <f t="shared" si="2"/>
        <v>0</v>
      </c>
      <c r="E22" s="291" t="str">
        <f>IF(STDEVP(D19:D22)&gt;3,"große Standardabweichung &gt;3C","Standardabweichung")</f>
        <v>Standardabweichung</v>
      </c>
      <c r="F22" s="291"/>
      <c r="G22" s="135" t="e">
        <f>STDEVP(D20:D23)*N16*100/G18</f>
        <v>#DIV/0!</v>
      </c>
      <c r="H22" s="97"/>
      <c r="I22" s="133" t="s">
        <v>39</v>
      </c>
      <c r="J22" s="93"/>
      <c r="K22" s="92">
        <f t="shared" si="3"/>
        <v>0</v>
      </c>
      <c r="L22" s="310" t="str">
        <f>IF(STDEVP(K19:K22)&gt;3,"große Standardabweichung &gt;3C","Standardabweichung")</f>
        <v>Standardabweichung</v>
      </c>
      <c r="M22" s="291"/>
      <c r="N22" s="135" t="e">
        <f>STDEVP(K20:K23)*N16*100/N18</f>
        <v>#DIV/0!</v>
      </c>
      <c r="O22" s="51"/>
    </row>
    <row r="23" spans="2:16" ht="15" customHeight="1" x14ac:dyDescent="0.25">
      <c r="B23" s="133" t="s">
        <v>40</v>
      </c>
      <c r="C23" s="93"/>
      <c r="D23" s="92">
        <f t="shared" si="2"/>
        <v>0</v>
      </c>
      <c r="E23" s="99"/>
      <c r="F23" s="99"/>
      <c r="G23" s="100"/>
      <c r="H23" s="97"/>
      <c r="I23" s="133" t="s">
        <v>40</v>
      </c>
      <c r="J23" s="93"/>
      <c r="K23" s="92">
        <f t="shared" si="3"/>
        <v>0</v>
      </c>
      <c r="M23" s="99"/>
      <c r="N23" s="99"/>
      <c r="O23" s="100"/>
    </row>
    <row r="24" spans="2:16" s="120" customFormat="1" ht="6" customHeight="1" thickBot="1" x14ac:dyDescent="0.3">
      <c r="B24" s="128"/>
      <c r="C24" s="128"/>
      <c r="D24" s="128"/>
      <c r="E24" s="129"/>
      <c r="G24" s="86"/>
      <c r="H24" s="86"/>
      <c r="I24" s="86"/>
      <c r="J24" s="130"/>
      <c r="K24" s="86"/>
      <c r="L24" s="86"/>
      <c r="M24" s="87"/>
      <c r="N24" s="131"/>
    </row>
    <row r="25" spans="2:16" ht="24" customHeight="1" thickBot="1" x14ac:dyDescent="0.3">
      <c r="B25" s="307" t="s">
        <v>45</v>
      </c>
      <c r="C25" s="307"/>
      <c r="D25" s="150" t="e">
        <f>IF(E25="M",ROUND((G12+G21)/2,1),IF(E25="H",ROUND(MAX(G12,G21),1),IF(E25="N",ROUND(MIN(G12,G21),1))))</f>
        <v>#DIV/0!</v>
      </c>
      <c r="E25" s="101" t="s">
        <v>9</v>
      </c>
      <c r="F25" s="102" t="str">
        <f>IF(E25="M","Mittelwert aus AK1+EK1",IF(E25="H","Höhere Konstante",IF(E25="N","Niedrigere Konstante")))</f>
        <v>Mittelwert aus AK1+EK1</v>
      </c>
      <c r="G25" s="85"/>
      <c r="H25" s="151"/>
      <c r="I25" s="307" t="s">
        <v>44</v>
      </c>
      <c r="J25" s="307"/>
      <c r="K25" s="150" t="e">
        <f>IF(L25="M",ROUND((N12+N21)/2,1),IF(L25="H",ROUND(MAX(N12,N21),1),IF(L25="N",ROUND(MIN(N12,N21),1))))</f>
        <v>#DIV/0!</v>
      </c>
      <c r="L25" s="101" t="s">
        <v>9</v>
      </c>
      <c r="M25" s="102" t="str">
        <f>IF(L25="M","Mittelwert aus AK2+EK2",IF(L25="H","Höhere Konstante",IF(L25="N","Niedrigere Konstante")))</f>
        <v>Mittelwert aus AK2+EK2</v>
      </c>
      <c r="N25" s="51"/>
      <c r="O25" s="51"/>
      <c r="P25" s="103"/>
    </row>
    <row r="26" spans="2:16" s="120" customFormat="1" ht="6" customHeight="1" x14ac:dyDescent="0.25">
      <c r="B26" s="128"/>
      <c r="C26" s="128"/>
      <c r="D26" s="128"/>
      <c r="E26" s="129"/>
      <c r="G26" s="86"/>
      <c r="H26" s="86"/>
      <c r="I26" s="86"/>
      <c r="J26" s="130"/>
      <c r="K26" s="86"/>
      <c r="L26" s="86"/>
      <c r="M26" s="87"/>
      <c r="N26" s="131"/>
    </row>
    <row r="27" spans="2:16" s="60" customFormat="1" ht="16.5" customHeight="1" x14ac:dyDescent="0.25">
      <c r="B27" s="137" t="s">
        <v>165</v>
      </c>
      <c r="C27" s="104"/>
      <c r="D27" s="104"/>
      <c r="E27" s="104"/>
      <c r="F27" s="105"/>
      <c r="G27" s="106" t="s">
        <v>10</v>
      </c>
      <c r="H27" s="296" t="s">
        <v>43</v>
      </c>
      <c r="I27" s="296"/>
      <c r="J27" s="107" t="s">
        <v>11</v>
      </c>
      <c r="K27" s="297" t="s">
        <v>12</v>
      </c>
      <c r="L27" s="297"/>
      <c r="M27" s="308" t="s">
        <v>13</v>
      </c>
      <c r="N27" s="309"/>
      <c r="O27" s="108" t="s">
        <v>166</v>
      </c>
    </row>
    <row r="28" spans="2:16" s="60" customFormat="1" ht="16.5" customHeight="1" x14ac:dyDescent="0.25">
      <c r="B28" s="138" t="s">
        <v>14</v>
      </c>
      <c r="C28" s="109"/>
      <c r="D28" s="109"/>
      <c r="E28" s="109"/>
      <c r="F28" s="110"/>
      <c r="G28" s="139" t="s">
        <v>168</v>
      </c>
      <c r="H28" s="140" t="s">
        <v>22</v>
      </c>
      <c r="I28" s="142" t="s">
        <v>23</v>
      </c>
      <c r="J28" s="156"/>
      <c r="K28" s="140" t="s">
        <v>24</v>
      </c>
      <c r="L28" s="142" t="s">
        <v>25</v>
      </c>
      <c r="M28" s="143" t="s">
        <v>22</v>
      </c>
      <c r="N28" s="143" t="s">
        <v>23</v>
      </c>
      <c r="O28" s="111" t="s">
        <v>167</v>
      </c>
    </row>
    <row r="29" spans="2:16" ht="16.5" customHeight="1" x14ac:dyDescent="0.25">
      <c r="B29" s="112"/>
      <c r="C29" s="113"/>
      <c r="D29" s="113"/>
      <c r="E29" s="113"/>
      <c r="F29" s="115"/>
      <c r="G29" s="93"/>
      <c r="H29" s="116"/>
      <c r="I29" s="116"/>
      <c r="J29" s="116"/>
      <c r="K29" s="116"/>
      <c r="L29" s="116"/>
      <c r="M29" s="256"/>
      <c r="N29" s="256"/>
      <c r="O29" s="257"/>
    </row>
    <row r="30" spans="2:16" ht="16.5" customHeight="1" x14ac:dyDescent="0.25">
      <c r="B30" s="152"/>
      <c r="C30" s="115"/>
      <c r="D30" s="115"/>
      <c r="E30" s="115"/>
      <c r="F30" s="115"/>
      <c r="G30" s="93"/>
      <c r="H30" s="93"/>
      <c r="I30" s="93"/>
      <c r="J30" s="93"/>
      <c r="K30" s="93"/>
      <c r="L30" s="93"/>
      <c r="M30" s="256"/>
      <c r="N30" s="256"/>
      <c r="O30" s="257"/>
    </row>
    <row r="31" spans="2:16" ht="16.5" customHeight="1" x14ac:dyDescent="0.25">
      <c r="B31" s="152"/>
      <c r="C31" s="115"/>
      <c r="D31" s="115"/>
      <c r="E31" s="115"/>
      <c r="F31" s="115"/>
      <c r="G31" s="93"/>
      <c r="H31" s="93"/>
      <c r="I31" s="93"/>
      <c r="J31" s="93"/>
      <c r="K31" s="93"/>
      <c r="L31" s="93"/>
      <c r="M31" s="256"/>
      <c r="N31" s="256"/>
      <c r="O31" s="257"/>
    </row>
    <row r="32" spans="2:16" ht="16.5" customHeight="1" x14ac:dyDescent="0.25">
      <c r="B32" s="152"/>
      <c r="C32" s="115"/>
      <c r="D32" s="115"/>
      <c r="E32" s="115"/>
      <c r="F32" s="115"/>
      <c r="G32" s="93"/>
      <c r="H32" s="93"/>
      <c r="I32" s="93"/>
      <c r="J32" s="93"/>
      <c r="K32" s="93"/>
      <c r="L32" s="93"/>
      <c r="M32" s="256"/>
      <c r="N32" s="256"/>
      <c r="O32" s="257"/>
    </row>
    <row r="33" spans="2:15" ht="16.5" customHeight="1" x14ac:dyDescent="0.25">
      <c r="B33" s="152"/>
      <c r="C33" s="115"/>
      <c r="D33" s="115"/>
      <c r="E33" s="115"/>
      <c r="F33" s="115"/>
      <c r="G33" s="93"/>
      <c r="H33" s="93"/>
      <c r="I33" s="93"/>
      <c r="J33" s="93"/>
      <c r="K33" s="93"/>
      <c r="L33" s="93"/>
      <c r="M33" s="256"/>
      <c r="N33" s="256"/>
      <c r="O33" s="257"/>
    </row>
    <row r="34" spans="2:15" ht="16.5" customHeight="1" x14ac:dyDescent="0.25">
      <c r="B34" s="152"/>
      <c r="C34" s="115"/>
      <c r="D34" s="115"/>
      <c r="E34" s="115"/>
      <c r="F34" s="115"/>
      <c r="G34" s="93"/>
      <c r="H34" s="93"/>
      <c r="I34" s="93"/>
      <c r="J34" s="93"/>
      <c r="K34" s="93"/>
      <c r="L34" s="93"/>
      <c r="M34" s="256"/>
      <c r="N34" s="256"/>
      <c r="O34" s="257"/>
    </row>
    <row r="35" spans="2:15" ht="16.5" customHeight="1" x14ac:dyDescent="0.25">
      <c r="B35" s="152"/>
      <c r="C35" s="115"/>
      <c r="D35" s="115"/>
      <c r="E35" s="115"/>
      <c r="F35" s="115"/>
      <c r="G35" s="93"/>
      <c r="H35" s="93"/>
      <c r="I35" s="93"/>
      <c r="J35" s="93"/>
      <c r="K35" s="93"/>
      <c r="L35" s="93"/>
      <c r="M35" s="256"/>
      <c r="N35" s="256"/>
      <c r="O35" s="257"/>
    </row>
    <row r="36" spans="2:15" ht="16.5" customHeight="1" x14ac:dyDescent="0.25">
      <c r="B36" s="152"/>
      <c r="C36" s="115"/>
      <c r="D36" s="115"/>
      <c r="E36" s="115"/>
      <c r="F36" s="115"/>
      <c r="G36" s="93"/>
      <c r="H36" s="93"/>
      <c r="I36" s="93"/>
      <c r="J36" s="93"/>
      <c r="K36" s="93"/>
      <c r="L36" s="93"/>
      <c r="M36" s="256"/>
      <c r="N36" s="256"/>
      <c r="O36" s="257"/>
    </row>
    <row r="37" spans="2:15" ht="16.5" customHeight="1" x14ac:dyDescent="0.25">
      <c r="B37" s="152"/>
      <c r="C37" s="115"/>
      <c r="D37" s="115"/>
      <c r="E37" s="115"/>
      <c r="F37" s="115"/>
      <c r="G37" s="93"/>
      <c r="H37" s="93"/>
      <c r="I37" s="93"/>
      <c r="J37" s="93"/>
      <c r="K37" s="93"/>
      <c r="L37" s="93"/>
      <c r="M37" s="256"/>
      <c r="N37" s="256"/>
      <c r="O37" s="257"/>
    </row>
    <row r="38" spans="2:15" ht="16.5" customHeight="1" x14ac:dyDescent="0.25">
      <c r="B38" s="152"/>
      <c r="C38" s="115"/>
      <c r="D38" s="115"/>
      <c r="E38" s="115"/>
      <c r="F38" s="115"/>
      <c r="G38" s="93"/>
      <c r="H38" s="93"/>
      <c r="I38" s="93"/>
      <c r="J38" s="93"/>
      <c r="K38" s="93"/>
      <c r="L38" s="93"/>
      <c r="M38" s="256"/>
      <c r="N38" s="256"/>
      <c r="O38" s="257"/>
    </row>
    <row r="39" spans="2:15" ht="16.5" customHeight="1" x14ac:dyDescent="0.25">
      <c r="B39" s="152"/>
      <c r="C39" s="115"/>
      <c r="D39" s="115"/>
      <c r="E39" s="115"/>
      <c r="F39" s="115"/>
      <c r="G39" s="93"/>
      <c r="H39" s="93"/>
      <c r="I39" s="93"/>
      <c r="J39" s="93"/>
      <c r="K39" s="93"/>
      <c r="L39" s="93"/>
      <c r="M39" s="256"/>
      <c r="N39" s="256"/>
      <c r="O39" s="257"/>
    </row>
    <row r="40" spans="2:15" ht="16.5" customHeight="1" x14ac:dyDescent="0.25">
      <c r="B40" s="152"/>
      <c r="C40" s="115"/>
      <c r="D40" s="115"/>
      <c r="E40" s="115"/>
      <c r="F40" s="115"/>
      <c r="G40" s="93"/>
      <c r="H40" s="93"/>
      <c r="I40" s="93"/>
      <c r="J40" s="93"/>
      <c r="K40" s="93"/>
      <c r="L40" s="93"/>
      <c r="M40" s="256"/>
      <c r="N40" s="256"/>
      <c r="O40" s="257"/>
    </row>
    <row r="41" spans="2:15" ht="16.5" customHeight="1" x14ac:dyDescent="0.25">
      <c r="B41" s="152"/>
      <c r="C41" s="115"/>
      <c r="D41" s="115"/>
      <c r="E41" s="115"/>
      <c r="F41" s="115"/>
      <c r="G41" s="93"/>
      <c r="H41" s="93"/>
      <c r="I41" s="93"/>
      <c r="J41" s="93"/>
      <c r="K41" s="93"/>
      <c r="L41" s="93"/>
      <c r="M41" s="256"/>
      <c r="N41" s="256"/>
      <c r="O41" s="257"/>
    </row>
    <row r="42" spans="2:15" ht="16.5" customHeight="1" x14ac:dyDescent="0.25">
      <c r="B42" s="152"/>
      <c r="C42" s="115"/>
      <c r="D42" s="115"/>
      <c r="E42" s="115"/>
      <c r="F42" s="115"/>
      <c r="G42" s="93"/>
      <c r="H42" s="93"/>
      <c r="I42" s="93"/>
      <c r="J42" s="93"/>
      <c r="K42" s="93"/>
      <c r="L42" s="93"/>
      <c r="M42" s="256"/>
      <c r="N42" s="256"/>
      <c r="O42" s="257"/>
    </row>
    <row r="43" spans="2:15" ht="16.5" customHeight="1" x14ac:dyDescent="0.25">
      <c r="B43" s="152"/>
      <c r="C43" s="115"/>
      <c r="D43" s="115"/>
      <c r="E43" s="115"/>
      <c r="F43" s="115"/>
      <c r="G43" s="93"/>
      <c r="H43" s="93"/>
      <c r="I43" s="93"/>
      <c r="J43" s="93"/>
      <c r="K43" s="93"/>
      <c r="L43" s="93"/>
      <c r="M43" s="256"/>
      <c r="N43" s="256"/>
      <c r="O43" s="257"/>
    </row>
    <row r="44" spans="2:15" ht="16.5" customHeight="1" x14ac:dyDescent="0.25">
      <c r="B44" s="152"/>
      <c r="C44" s="115"/>
      <c r="D44" s="115"/>
      <c r="E44" s="115"/>
      <c r="F44" s="115"/>
      <c r="G44" s="93"/>
      <c r="H44" s="93"/>
      <c r="I44" s="93"/>
      <c r="J44" s="93"/>
      <c r="K44" s="93"/>
      <c r="L44" s="93"/>
      <c r="M44" s="256"/>
      <c r="N44" s="256"/>
      <c r="O44" s="257"/>
    </row>
    <row r="45" spans="2:15" ht="16.5" customHeight="1" x14ac:dyDescent="0.25">
      <c r="B45" s="152"/>
      <c r="C45" s="115"/>
      <c r="D45" s="115"/>
      <c r="E45" s="115"/>
      <c r="F45" s="115"/>
      <c r="G45" s="93"/>
      <c r="H45" s="93"/>
      <c r="I45" s="93"/>
      <c r="J45" s="93"/>
      <c r="K45" s="93"/>
      <c r="L45" s="93"/>
      <c r="M45" s="256"/>
      <c r="N45" s="256"/>
      <c r="O45" s="257"/>
    </row>
    <row r="46" spans="2:15" ht="16.5" customHeight="1" x14ac:dyDescent="0.25">
      <c r="B46" s="152"/>
      <c r="C46" s="115"/>
      <c r="D46" s="115"/>
      <c r="E46" s="115"/>
      <c r="F46" s="115"/>
      <c r="G46" s="93"/>
      <c r="H46" s="93"/>
      <c r="I46" s="93"/>
      <c r="J46" s="93"/>
      <c r="K46" s="93"/>
      <c r="L46" s="93"/>
      <c r="M46" s="256"/>
      <c r="N46" s="256"/>
      <c r="O46" s="257"/>
    </row>
    <row r="47" spans="2:15" ht="16.5" customHeight="1" x14ac:dyDescent="0.25">
      <c r="B47" s="152"/>
      <c r="C47" s="115"/>
      <c r="D47" s="115"/>
      <c r="E47" s="115"/>
      <c r="F47" s="115"/>
      <c r="G47" s="93"/>
      <c r="H47" s="93"/>
      <c r="I47" s="93"/>
      <c r="J47" s="93"/>
      <c r="K47" s="93"/>
      <c r="L47" s="93"/>
      <c r="M47" s="256"/>
      <c r="N47" s="256"/>
      <c r="O47" s="257"/>
    </row>
    <row r="48" spans="2:15" ht="16.5" customHeight="1" x14ac:dyDescent="0.25">
      <c r="B48" s="152"/>
      <c r="C48" s="115"/>
      <c r="D48" s="115"/>
      <c r="E48" s="115"/>
      <c r="F48" s="115"/>
      <c r="G48" s="93"/>
      <c r="H48" s="93"/>
      <c r="I48" s="93"/>
      <c r="J48" s="93"/>
      <c r="K48" s="93"/>
      <c r="L48" s="93"/>
      <c r="M48" s="256"/>
      <c r="N48" s="256"/>
      <c r="O48" s="257"/>
    </row>
    <row r="49" spans="2:15" ht="16.5" customHeight="1" x14ac:dyDescent="0.25">
      <c r="B49" s="152"/>
      <c r="C49" s="115"/>
      <c r="D49" s="115"/>
      <c r="E49" s="115"/>
      <c r="F49" s="115"/>
      <c r="G49" s="93"/>
      <c r="H49" s="93"/>
      <c r="I49" s="93"/>
      <c r="J49" s="93"/>
      <c r="K49" s="93"/>
      <c r="L49" s="93"/>
      <c r="M49" s="256"/>
      <c r="N49" s="256"/>
      <c r="O49" s="257"/>
    </row>
    <row r="50" spans="2:15" ht="16.5" customHeight="1" x14ac:dyDescent="0.25">
      <c r="B50" s="152"/>
      <c r="C50" s="115"/>
      <c r="D50" s="115"/>
      <c r="E50" s="115"/>
      <c r="F50" s="115"/>
      <c r="G50" s="93"/>
      <c r="H50" s="93"/>
      <c r="I50" s="93"/>
      <c r="J50" s="93"/>
      <c r="K50" s="93"/>
      <c r="L50" s="93"/>
      <c r="M50" s="256"/>
      <c r="N50" s="256"/>
      <c r="O50" s="257"/>
    </row>
    <row r="51" spans="2:15" ht="16.5" customHeight="1" x14ac:dyDescent="0.25">
      <c r="B51" s="152"/>
      <c r="C51" s="115"/>
      <c r="D51" s="115"/>
      <c r="E51" s="115"/>
      <c r="F51" s="115"/>
      <c r="G51" s="93"/>
      <c r="H51" s="93"/>
      <c r="I51" s="93"/>
      <c r="J51" s="93"/>
      <c r="K51" s="93"/>
      <c r="L51" s="93"/>
      <c r="M51" s="256"/>
      <c r="N51" s="256"/>
      <c r="O51" s="257"/>
    </row>
    <row r="52" spans="2:15" ht="16.5" customHeight="1" x14ac:dyDescent="0.25">
      <c r="B52" s="152"/>
      <c r="C52" s="115"/>
      <c r="D52" s="115"/>
      <c r="E52" s="115"/>
      <c r="F52" s="115"/>
      <c r="G52" s="93"/>
      <c r="H52" s="93"/>
      <c r="I52" s="93"/>
      <c r="J52" s="93"/>
      <c r="K52" s="93"/>
      <c r="L52" s="93"/>
      <c r="M52" s="256"/>
      <c r="N52" s="256"/>
      <c r="O52" s="257"/>
    </row>
    <row r="53" spans="2:15" ht="16.5" customHeight="1" x14ac:dyDescent="0.25">
      <c r="B53" s="152"/>
      <c r="C53" s="115"/>
      <c r="D53" s="115"/>
      <c r="E53" s="115"/>
      <c r="F53" s="115"/>
      <c r="G53" s="93"/>
      <c r="H53" s="93"/>
      <c r="I53" s="93"/>
      <c r="J53" s="93"/>
      <c r="K53" s="93"/>
      <c r="L53" s="93"/>
      <c r="M53" s="256"/>
      <c r="N53" s="256"/>
      <c r="O53" s="257"/>
    </row>
    <row r="54" spans="2:15" ht="16.5" customHeight="1" x14ac:dyDescent="0.25">
      <c r="B54" s="152"/>
      <c r="C54" s="115"/>
      <c r="D54" s="115"/>
      <c r="E54" s="115"/>
      <c r="F54" s="115"/>
      <c r="G54" s="93"/>
      <c r="H54" s="93"/>
      <c r="I54" s="93"/>
      <c r="J54" s="93"/>
      <c r="K54" s="93"/>
      <c r="L54" s="93"/>
      <c r="M54" s="256"/>
      <c r="N54" s="256"/>
      <c r="O54" s="257"/>
    </row>
    <row r="55" spans="2:15" ht="16.5" customHeight="1" x14ac:dyDescent="0.25">
      <c r="B55" s="152"/>
      <c r="C55" s="115"/>
      <c r="D55" s="115"/>
      <c r="E55" s="115"/>
      <c r="F55" s="115"/>
      <c r="G55" s="93"/>
      <c r="H55" s="93"/>
      <c r="I55" s="93"/>
      <c r="J55" s="93"/>
      <c r="K55" s="93"/>
      <c r="L55" s="93"/>
      <c r="M55" s="256"/>
      <c r="N55" s="256"/>
      <c r="O55" s="257"/>
    </row>
    <row r="56" spans="2:15" ht="16.5" customHeight="1" x14ac:dyDescent="0.25">
      <c r="B56" s="152"/>
      <c r="C56" s="115"/>
      <c r="D56" s="115"/>
      <c r="E56" s="115"/>
      <c r="F56" s="115"/>
      <c r="G56" s="93"/>
      <c r="H56" s="93"/>
      <c r="I56" s="93"/>
      <c r="J56" s="93"/>
      <c r="K56" s="93"/>
      <c r="L56" s="93"/>
      <c r="M56" s="256"/>
      <c r="N56" s="256"/>
      <c r="O56" s="257"/>
    </row>
    <row r="57" spans="2:15" ht="16.5" customHeight="1" x14ac:dyDescent="0.25">
      <c r="B57" s="152"/>
      <c r="C57" s="115"/>
      <c r="D57" s="115"/>
      <c r="E57" s="115"/>
      <c r="F57" s="115"/>
      <c r="G57" s="93"/>
      <c r="H57" s="93"/>
      <c r="I57" s="93"/>
      <c r="J57" s="93"/>
      <c r="K57" s="93"/>
      <c r="L57" s="93"/>
      <c r="M57" s="256"/>
      <c r="N57" s="256"/>
      <c r="O57" s="257"/>
    </row>
    <row r="58" spans="2:15" ht="16.5" customHeight="1" x14ac:dyDescent="0.25">
      <c r="B58" s="152"/>
      <c r="C58" s="115"/>
      <c r="D58" s="115"/>
      <c r="E58" s="115"/>
      <c r="F58" s="115"/>
      <c r="G58" s="93"/>
      <c r="H58" s="93"/>
      <c r="I58" s="93"/>
      <c r="J58" s="93"/>
      <c r="K58" s="93"/>
      <c r="L58" s="93"/>
      <c r="M58" s="256"/>
      <c r="N58" s="256"/>
      <c r="O58" s="257"/>
    </row>
    <row r="59" spans="2:15" ht="16.5" customHeight="1" x14ac:dyDescent="0.25">
      <c r="B59" s="152"/>
      <c r="C59" s="115"/>
      <c r="D59" s="115"/>
      <c r="E59" s="115"/>
      <c r="F59" s="115"/>
      <c r="G59" s="93"/>
      <c r="H59" s="93"/>
      <c r="I59" s="93"/>
      <c r="J59" s="93"/>
      <c r="K59" s="93"/>
      <c r="L59" s="93"/>
      <c r="M59" s="256"/>
      <c r="N59" s="256"/>
      <c r="O59" s="257"/>
    </row>
    <row r="60" spans="2:15" ht="16.5" customHeight="1" x14ac:dyDescent="0.25">
      <c r="B60" s="152"/>
      <c r="C60" s="115"/>
      <c r="D60" s="115"/>
      <c r="E60" s="115"/>
      <c r="F60" s="115"/>
      <c r="G60" s="93"/>
      <c r="H60" s="93"/>
      <c r="I60" s="93"/>
      <c r="J60" s="93"/>
      <c r="K60" s="93"/>
      <c r="L60" s="93"/>
      <c r="M60" s="256"/>
      <c r="N60" s="256"/>
      <c r="O60" s="257"/>
    </row>
    <row r="61" spans="2:15" ht="16.5" customHeight="1" x14ac:dyDescent="0.25">
      <c r="B61" s="152"/>
      <c r="C61" s="115"/>
      <c r="D61" s="115"/>
      <c r="E61" s="115"/>
      <c r="F61" s="115"/>
      <c r="G61" s="93"/>
      <c r="H61" s="93"/>
      <c r="I61" s="93"/>
      <c r="J61" s="93"/>
      <c r="K61" s="93"/>
      <c r="L61" s="93"/>
      <c r="M61" s="256"/>
      <c r="N61" s="256"/>
      <c r="O61" s="257"/>
    </row>
    <row r="62" spans="2:15" ht="16.5" customHeight="1" x14ac:dyDescent="0.25">
      <c r="B62" s="152"/>
      <c r="C62" s="115"/>
      <c r="D62" s="115"/>
      <c r="E62" s="115"/>
      <c r="F62" s="115"/>
      <c r="G62" s="93"/>
      <c r="H62" s="93"/>
      <c r="I62" s="93"/>
      <c r="J62" s="93"/>
      <c r="K62" s="93"/>
      <c r="L62" s="93"/>
      <c r="M62" s="256"/>
      <c r="N62" s="256"/>
      <c r="O62" s="257"/>
    </row>
    <row r="63" spans="2:15" ht="16.5" customHeight="1" x14ac:dyDescent="0.25">
      <c r="B63" s="152"/>
      <c r="C63" s="115"/>
      <c r="D63" s="115"/>
      <c r="E63" s="115"/>
      <c r="F63" s="115"/>
      <c r="G63" s="93"/>
      <c r="H63" s="93"/>
      <c r="I63" s="93"/>
      <c r="J63" s="93"/>
      <c r="K63" s="93"/>
      <c r="L63" s="93"/>
      <c r="M63" s="256"/>
      <c r="N63" s="256"/>
      <c r="O63" s="257"/>
    </row>
    <row r="64" spans="2:15" ht="16.5" customHeight="1" x14ac:dyDescent="0.25">
      <c r="B64" s="152"/>
      <c r="C64" s="115"/>
      <c r="D64" s="115"/>
      <c r="E64" s="115"/>
      <c r="F64" s="115"/>
      <c r="G64" s="93"/>
      <c r="H64" s="93"/>
      <c r="I64" s="93"/>
      <c r="J64" s="93"/>
      <c r="K64" s="93"/>
      <c r="L64" s="93"/>
      <c r="M64" s="256"/>
      <c r="N64" s="256"/>
      <c r="O64" s="257"/>
    </row>
    <row r="65" spans="2:15" ht="16.5" customHeight="1" x14ac:dyDescent="0.25">
      <c r="B65" s="152"/>
      <c r="C65" s="115"/>
      <c r="D65" s="115"/>
      <c r="E65" s="115"/>
      <c r="F65" s="115"/>
      <c r="G65" s="93"/>
      <c r="H65" s="93"/>
      <c r="I65" s="93"/>
      <c r="J65" s="93"/>
      <c r="K65" s="93"/>
      <c r="L65" s="93"/>
      <c r="M65" s="256"/>
      <c r="N65" s="256"/>
      <c r="O65" s="257"/>
    </row>
    <row r="66" spans="2:15" ht="16.5" customHeight="1" x14ac:dyDescent="0.25">
      <c r="B66" s="152"/>
      <c r="C66" s="115"/>
      <c r="D66" s="115"/>
      <c r="E66" s="115"/>
      <c r="F66" s="115"/>
      <c r="G66" s="93"/>
      <c r="H66" s="93"/>
      <c r="I66" s="93"/>
      <c r="J66" s="93"/>
      <c r="K66" s="93"/>
      <c r="L66" s="93"/>
      <c r="M66" s="256"/>
      <c r="N66" s="256"/>
      <c r="O66" s="257"/>
    </row>
    <row r="67" spans="2:15" ht="16.5" customHeight="1" x14ac:dyDescent="0.25">
      <c r="B67" s="152"/>
      <c r="C67" s="115"/>
      <c r="D67" s="115"/>
      <c r="E67" s="115"/>
      <c r="F67" s="115"/>
      <c r="G67" s="93"/>
      <c r="H67" s="93"/>
      <c r="I67" s="93"/>
      <c r="J67" s="93"/>
      <c r="K67" s="93"/>
      <c r="L67" s="93"/>
      <c r="M67" s="256"/>
      <c r="N67" s="256"/>
      <c r="O67" s="257"/>
    </row>
    <row r="68" spans="2:15" ht="16.5" customHeight="1" x14ac:dyDescent="0.25">
      <c r="B68" s="152"/>
      <c r="C68" s="115"/>
      <c r="D68" s="115"/>
      <c r="E68" s="115"/>
      <c r="F68" s="115"/>
      <c r="G68" s="93"/>
      <c r="H68" s="93"/>
      <c r="I68" s="93"/>
      <c r="J68" s="93"/>
      <c r="K68" s="93"/>
      <c r="L68" s="93"/>
      <c r="M68" s="256"/>
      <c r="N68" s="256"/>
      <c r="O68" s="257"/>
    </row>
    <row r="69" spans="2:15" ht="16.5" customHeight="1" x14ac:dyDescent="0.25">
      <c r="B69" s="152"/>
      <c r="C69" s="115"/>
      <c r="D69" s="115"/>
      <c r="E69" s="115"/>
      <c r="F69" s="115"/>
      <c r="G69" s="93"/>
      <c r="H69" s="93"/>
      <c r="I69" s="93"/>
      <c r="J69" s="93"/>
      <c r="K69" s="93"/>
      <c r="L69" s="93"/>
      <c r="M69" s="256"/>
      <c r="N69" s="256"/>
      <c r="O69" s="257"/>
    </row>
    <row r="70" spans="2:15" ht="16.5" customHeight="1" x14ac:dyDescent="0.25">
      <c r="B70" s="152"/>
      <c r="C70" s="115"/>
      <c r="D70" s="115"/>
      <c r="E70" s="115"/>
      <c r="F70" s="115"/>
      <c r="G70" s="93"/>
      <c r="H70" s="93"/>
      <c r="I70" s="93"/>
      <c r="J70" s="93"/>
      <c r="K70" s="93"/>
      <c r="L70" s="93"/>
      <c r="M70" s="256"/>
      <c r="N70" s="256"/>
      <c r="O70" s="257"/>
    </row>
    <row r="71" spans="2:15" ht="16.5" customHeight="1" x14ac:dyDescent="0.25">
      <c r="B71" s="152"/>
      <c r="C71" s="115"/>
      <c r="D71" s="115"/>
      <c r="E71" s="115"/>
      <c r="F71" s="115"/>
      <c r="G71" s="93"/>
      <c r="H71" s="93"/>
      <c r="I71" s="93"/>
      <c r="J71" s="93"/>
      <c r="K71" s="93"/>
      <c r="L71" s="93"/>
      <c r="M71" s="256"/>
      <c r="N71" s="256"/>
      <c r="O71" s="257"/>
    </row>
    <row r="72" spans="2:15" ht="16.5" customHeight="1" x14ac:dyDescent="0.25">
      <c r="B72" s="152"/>
      <c r="C72" s="115"/>
      <c r="D72" s="115"/>
      <c r="E72" s="115"/>
      <c r="F72" s="115"/>
      <c r="G72" s="93"/>
      <c r="H72" s="93"/>
      <c r="I72" s="93"/>
      <c r="J72" s="93"/>
      <c r="K72" s="93"/>
      <c r="L72" s="93"/>
      <c r="M72" s="256"/>
      <c r="N72" s="256"/>
      <c r="O72" s="257"/>
    </row>
    <row r="73" spans="2:15" ht="16.5" customHeight="1" x14ac:dyDescent="0.25">
      <c r="B73" s="152"/>
      <c r="C73" s="115"/>
      <c r="D73" s="115"/>
      <c r="E73" s="115"/>
      <c r="F73" s="115"/>
      <c r="G73" s="93"/>
      <c r="H73" s="93"/>
      <c r="I73" s="93"/>
      <c r="J73" s="93"/>
      <c r="K73" s="93"/>
      <c r="L73" s="93"/>
      <c r="M73" s="256"/>
      <c r="N73" s="256"/>
      <c r="O73" s="257"/>
    </row>
    <row r="74" spans="2:15" ht="16.5" customHeight="1" x14ac:dyDescent="0.25">
      <c r="B74" s="152"/>
      <c r="C74" s="115"/>
      <c r="D74" s="115"/>
      <c r="E74" s="115"/>
      <c r="F74" s="115"/>
      <c r="G74" s="93"/>
      <c r="H74" s="93"/>
      <c r="I74" s="93"/>
      <c r="J74" s="93"/>
      <c r="K74" s="93"/>
      <c r="L74" s="93"/>
      <c r="M74" s="256"/>
      <c r="N74" s="256"/>
      <c r="O74" s="257"/>
    </row>
    <row r="75" spans="2:15" ht="16.5" customHeight="1" x14ac:dyDescent="0.25">
      <c r="B75" s="152"/>
      <c r="C75" s="115"/>
      <c r="D75" s="115"/>
      <c r="E75" s="115"/>
      <c r="F75" s="115"/>
      <c r="G75" s="93"/>
      <c r="H75" s="93"/>
      <c r="I75" s="93"/>
      <c r="J75" s="93"/>
      <c r="K75" s="93"/>
      <c r="L75" s="93"/>
      <c r="M75" s="256"/>
      <c r="N75" s="256"/>
      <c r="O75" s="257"/>
    </row>
    <row r="76" spans="2:15" ht="16.5" customHeight="1" x14ac:dyDescent="0.25">
      <c r="B76" s="152"/>
      <c r="C76" s="115"/>
      <c r="D76" s="115"/>
      <c r="E76" s="115"/>
      <c r="F76" s="115"/>
      <c r="G76" s="93"/>
      <c r="H76" s="93"/>
      <c r="I76" s="93"/>
      <c r="J76" s="93"/>
      <c r="K76" s="93"/>
      <c r="L76" s="93"/>
      <c r="M76" s="256"/>
      <c r="N76" s="256"/>
      <c r="O76" s="257"/>
    </row>
    <row r="77" spans="2:15" ht="16.5" customHeight="1" x14ac:dyDescent="0.25">
      <c r="B77" s="152"/>
      <c r="C77" s="115"/>
      <c r="D77" s="115"/>
      <c r="E77" s="115"/>
      <c r="F77" s="115"/>
      <c r="G77" s="93"/>
      <c r="H77" s="93"/>
      <c r="I77" s="93"/>
      <c r="J77" s="93"/>
      <c r="K77" s="93"/>
      <c r="L77" s="93"/>
      <c r="M77" s="256"/>
      <c r="N77" s="256"/>
      <c r="O77" s="257"/>
    </row>
    <row r="78" spans="2:15" ht="16.5" customHeight="1" x14ac:dyDescent="0.25">
      <c r="B78" s="152"/>
      <c r="C78" s="115"/>
      <c r="D78" s="115"/>
      <c r="E78" s="115"/>
      <c r="F78" s="115"/>
      <c r="G78" s="93"/>
      <c r="H78" s="93"/>
      <c r="I78" s="93"/>
      <c r="J78" s="93"/>
      <c r="K78" s="93"/>
      <c r="L78" s="93"/>
      <c r="M78" s="256"/>
      <c r="N78" s="256"/>
      <c r="O78" s="257"/>
    </row>
    <row r="79" spans="2:15" ht="16.5" customHeight="1" x14ac:dyDescent="0.25">
      <c r="B79" s="152"/>
      <c r="C79" s="115"/>
      <c r="D79" s="115"/>
      <c r="E79" s="115"/>
      <c r="F79" s="115"/>
      <c r="G79" s="93"/>
      <c r="H79" s="93"/>
      <c r="I79" s="93"/>
      <c r="J79" s="93"/>
      <c r="K79" s="93"/>
      <c r="L79" s="93"/>
      <c r="M79" s="256"/>
      <c r="N79" s="256"/>
      <c r="O79" s="257"/>
    </row>
    <row r="80" spans="2:15" x14ac:dyDescent="0.25">
      <c r="O80" s="119">
        <v>3</v>
      </c>
    </row>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sheetData>
  <sheetProtection sheet="1" formatCells="0" formatColumns="0" formatRows="0"/>
  <mergeCells count="26">
    <mergeCell ref="L3:M3"/>
    <mergeCell ref="H27:I27"/>
    <mergeCell ref="K27:L27"/>
    <mergeCell ref="M27:N27"/>
    <mergeCell ref="E21:F21"/>
    <mergeCell ref="E22:F22"/>
    <mergeCell ref="I25:J25"/>
    <mergeCell ref="L22:M22"/>
    <mergeCell ref="L21:M21"/>
    <mergeCell ref="E9:F9"/>
    <mergeCell ref="E10:F10"/>
    <mergeCell ref="E11:F11"/>
    <mergeCell ref="E12:F12"/>
    <mergeCell ref="L11:M11"/>
    <mergeCell ref="L10:M10"/>
    <mergeCell ref="L9:M9"/>
    <mergeCell ref="B25:C25"/>
    <mergeCell ref="E18:F18"/>
    <mergeCell ref="E19:F19"/>
    <mergeCell ref="E20:F20"/>
    <mergeCell ref="E13:F13"/>
    <mergeCell ref="L20:M20"/>
    <mergeCell ref="L19:M19"/>
    <mergeCell ref="L18:M18"/>
    <mergeCell ref="L13:M13"/>
    <mergeCell ref="L12:M12"/>
  </mergeCells>
  <conditionalFormatting sqref="B25">
    <cfRule type="containsErrors" dxfId="5" priority="1">
      <formula>ISERROR(B25)</formula>
    </cfRule>
  </conditionalFormatting>
  <conditionalFormatting sqref="G10:H14">
    <cfRule type="containsErrors" dxfId="4" priority="3">
      <formula>ISERROR(G10)</formula>
    </cfRule>
  </conditionalFormatting>
  <conditionalFormatting sqref="G19:H23">
    <cfRule type="containsErrors" dxfId="3" priority="7">
      <formula>ISERROR(G19)</formula>
    </cfRule>
  </conditionalFormatting>
  <conditionalFormatting sqref="H25:I25">
    <cfRule type="containsErrors" dxfId="2" priority="9">
      <formula>ISERROR(H25)</formula>
    </cfRule>
  </conditionalFormatting>
  <conditionalFormatting sqref="N10:N14">
    <cfRule type="containsErrors" dxfId="1" priority="2">
      <formula>ISERROR(N10)</formula>
    </cfRule>
  </conditionalFormatting>
  <conditionalFormatting sqref="N19:N22 O23 D25 K25">
    <cfRule type="containsErrors" dxfId="0" priority="5">
      <formula>ISERROR(D19)</formula>
    </cfRule>
  </conditionalFormatting>
  <dataValidations count="3">
    <dataValidation type="list" allowBlank="1" showInputMessage="1" showErrorMessage="1" error="Werte M, N oder H als Großbuchstabe" sqref="L25 E25" xr:uid="{00000000-0002-0000-0100-000000000000}">
      <formula1>"M,N,H"</formula1>
      <formula2>0</formula2>
    </dataValidation>
    <dataValidation type="list" allowBlank="1" showInputMessage="1" showErrorMessage="1" promptTitle="Eichstrecke" prompt="Wähle die Messmethode für die Eichstrecke aus" sqref="J7 J16" xr:uid="{00000000-0002-0000-0100-000001000000}">
      <formula1>"Elektro-optische Messung,Stahlband-Messung"</formula1>
      <formula2>0</formula2>
    </dataValidation>
    <dataValidation type="list" allowBlank="1" showInputMessage="1" showErrorMessage="1" promptTitle="Graduierung" prompt="Wähle die Graduierung aus" sqref="I4:I5" xr:uid="{D4870810-3F92-4864-BBA6-96D85CBA6730}">
      <formula1>"WA/AIMS [Grade A],WA/AIMS [Grade B],DLV [Grade C],DLV [Grade D]"</formula1>
    </dataValidation>
  </dataValidations>
  <printOptions horizontalCentered="1"/>
  <pageMargins left="0.59055118110236227" right="0.19685039370078741" top="0.19685039370078741" bottom="0.39370078740157483" header="0.19685039370078741" footer="0.19685039370078741"/>
  <pageSetup paperSize="9" scale="62" fitToHeight="0" orientation="portrait" horizontalDpi="300" verticalDpi="300" r:id="rId1"/>
  <headerFooter>
    <oddFooter>&amp;C&amp;"Arial Narrow,Standard"&amp;10NAT-Vermessungsformular_v26.1 • © kjroth • Alle Rechte vorbehalten!</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115"/>
  <sheetViews>
    <sheetView showZeros="0" zoomScaleNormal="100" workbookViewId="0">
      <selection activeCell="B4" sqref="B4"/>
    </sheetView>
  </sheetViews>
  <sheetFormatPr baseColWidth="10" defaultColWidth="0" defaultRowHeight="14.25" zeroHeight="1" x14ac:dyDescent="0.25"/>
  <cols>
    <col min="1" max="1" width="4.5703125" style="1" customWidth="1"/>
    <col min="2" max="4" width="17.5703125" style="1" customWidth="1"/>
    <col min="5" max="5" width="13.5703125" style="1" bestFit="1" customWidth="1"/>
    <col min="6" max="7" width="9.5703125" style="1" customWidth="1"/>
    <col min="8" max="8" width="9.28515625" style="1" bestFit="1" customWidth="1"/>
    <col min="9" max="10" width="9.28515625" style="8" bestFit="1" customWidth="1"/>
    <col min="11" max="12" width="8.5703125" style="1" customWidth="1"/>
    <col min="13" max="13" width="13" style="1" customWidth="1"/>
    <col min="14" max="14" width="11.140625" style="1" customWidth="1"/>
    <col min="15" max="16384" width="11.42578125" style="1" hidden="1"/>
  </cols>
  <sheetData>
    <row r="1" spans="2:13" ht="45" customHeight="1" x14ac:dyDescent="0.25">
      <c r="B1" s="13" t="s">
        <v>144</v>
      </c>
      <c r="C1" s="14"/>
      <c r="D1" s="15"/>
      <c r="E1" s="15"/>
      <c r="F1" s="16" t="s">
        <v>26</v>
      </c>
      <c r="H1" s="9"/>
      <c r="I1" s="10"/>
      <c r="J1" s="9"/>
      <c r="K1" s="10"/>
      <c r="L1" s="10"/>
      <c r="M1" s="9"/>
    </row>
    <row r="2" spans="2:13" s="12" customFormat="1" ht="16.5" customHeight="1" x14ac:dyDescent="0.25">
      <c r="B2" s="137" t="s">
        <v>165</v>
      </c>
      <c r="C2" s="18"/>
      <c r="D2" s="18"/>
      <c r="E2" s="108" t="s">
        <v>10</v>
      </c>
      <c r="F2" s="296" t="s">
        <v>43</v>
      </c>
      <c r="G2" s="296"/>
      <c r="H2" s="107" t="s">
        <v>11</v>
      </c>
      <c r="I2" s="297" t="s">
        <v>12</v>
      </c>
      <c r="J2" s="297"/>
      <c r="K2" s="308" t="s">
        <v>13</v>
      </c>
      <c r="L2" s="309"/>
      <c r="M2" s="108" t="s">
        <v>166</v>
      </c>
    </row>
    <row r="3" spans="2:13" s="12" customFormat="1" ht="16.5" customHeight="1" x14ac:dyDescent="0.25">
      <c r="B3" s="138" t="s">
        <v>14</v>
      </c>
      <c r="C3" s="19"/>
      <c r="D3" s="19"/>
      <c r="E3" s="142" t="s">
        <v>15</v>
      </c>
      <c r="F3" s="140" t="s">
        <v>46</v>
      </c>
      <c r="G3" s="142" t="s">
        <v>47</v>
      </c>
      <c r="H3" s="156"/>
      <c r="I3" s="140" t="s">
        <v>18</v>
      </c>
      <c r="J3" s="142" t="s">
        <v>19</v>
      </c>
      <c r="K3" s="143" t="s">
        <v>20</v>
      </c>
      <c r="L3" s="143" t="s">
        <v>21</v>
      </c>
      <c r="M3" s="17" t="s">
        <v>167</v>
      </c>
    </row>
    <row r="4" spans="2:13" s="7" customFormat="1" ht="16.5" customHeight="1" x14ac:dyDescent="0.25">
      <c r="B4" s="47"/>
      <c r="C4" s="48"/>
      <c r="D4" s="48"/>
      <c r="E4" s="2"/>
      <c r="F4" s="3"/>
      <c r="G4" s="3"/>
      <c r="H4" s="3"/>
      <c r="I4" s="3"/>
      <c r="J4" s="3"/>
      <c r="K4" s="4"/>
      <c r="L4" s="4"/>
      <c r="M4" s="5"/>
    </row>
    <row r="5" spans="2:13" s="7" customFormat="1" ht="16.5" customHeight="1" x14ac:dyDescent="0.25">
      <c r="B5" s="50"/>
      <c r="C5" s="49"/>
      <c r="D5" s="49"/>
      <c r="E5" s="2"/>
      <c r="F5" s="2"/>
      <c r="G5" s="2"/>
      <c r="H5" s="2"/>
      <c r="I5" s="2"/>
      <c r="J5" s="2"/>
      <c r="K5" s="4"/>
      <c r="L5" s="4"/>
      <c r="M5" s="5"/>
    </row>
    <row r="6" spans="2:13" s="7" customFormat="1" ht="16.5" customHeight="1" x14ac:dyDescent="0.25">
      <c r="B6" s="50"/>
      <c r="C6" s="49"/>
      <c r="D6" s="49"/>
      <c r="E6" s="2"/>
      <c r="F6" s="2"/>
      <c r="G6" s="2"/>
      <c r="H6" s="2"/>
      <c r="I6" s="2"/>
      <c r="J6" s="2"/>
      <c r="K6" s="4"/>
      <c r="L6" s="4"/>
      <c r="M6" s="5"/>
    </row>
    <row r="7" spans="2:13" s="7" customFormat="1" ht="16.5" customHeight="1" x14ac:dyDescent="0.25">
      <c r="B7" s="50"/>
      <c r="C7" s="49"/>
      <c r="D7" s="49"/>
      <c r="E7" s="2"/>
      <c r="F7" s="2"/>
      <c r="G7" s="2"/>
      <c r="H7" s="2"/>
      <c r="I7" s="2"/>
      <c r="J7" s="2"/>
      <c r="K7" s="4"/>
      <c r="L7" s="4"/>
      <c r="M7" s="5"/>
    </row>
    <row r="8" spans="2:13" s="7" customFormat="1" ht="16.5" customHeight="1" x14ac:dyDescent="0.25">
      <c r="B8" s="50"/>
      <c r="C8" s="49"/>
      <c r="D8" s="49"/>
      <c r="E8" s="2"/>
      <c r="F8" s="2"/>
      <c r="G8" s="2"/>
      <c r="H8" s="2"/>
      <c r="I8" s="2"/>
      <c r="J8" s="2"/>
      <c r="K8" s="4"/>
      <c r="L8" s="4"/>
      <c r="M8" s="5"/>
    </row>
    <row r="9" spans="2:13" s="7" customFormat="1" ht="16.5" customHeight="1" x14ac:dyDescent="0.25">
      <c r="B9" s="50"/>
      <c r="C9" s="49"/>
      <c r="D9" s="49"/>
      <c r="E9" s="2"/>
      <c r="F9" s="2"/>
      <c r="G9" s="2"/>
      <c r="H9" s="2"/>
      <c r="I9" s="2"/>
      <c r="J9" s="2"/>
      <c r="K9" s="4"/>
      <c r="L9" s="4"/>
      <c r="M9" s="5"/>
    </row>
    <row r="10" spans="2:13" s="7" customFormat="1" ht="16.5" customHeight="1" x14ac:dyDescent="0.25">
      <c r="B10" s="50"/>
      <c r="C10" s="49"/>
      <c r="D10" s="49"/>
      <c r="E10" s="2"/>
      <c r="F10" s="2"/>
      <c r="G10" s="2"/>
      <c r="H10" s="2"/>
      <c r="I10" s="2"/>
      <c r="J10" s="2"/>
      <c r="K10" s="4"/>
      <c r="L10" s="4"/>
      <c r="M10" s="5"/>
    </row>
    <row r="11" spans="2:13" s="7" customFormat="1" ht="16.5" customHeight="1" x14ac:dyDescent="0.25">
      <c r="B11" s="50"/>
      <c r="C11" s="49"/>
      <c r="D11" s="49"/>
      <c r="E11" s="2"/>
      <c r="F11" s="2"/>
      <c r="G11" s="2"/>
      <c r="H11" s="2"/>
      <c r="I11" s="2"/>
      <c r="J11" s="2"/>
      <c r="K11" s="4"/>
      <c r="L11" s="4"/>
      <c r="M11" s="5"/>
    </row>
    <row r="12" spans="2:13" s="7" customFormat="1" ht="16.5" customHeight="1" x14ac:dyDescent="0.25">
      <c r="B12" s="50"/>
      <c r="C12" s="49"/>
      <c r="D12" s="49"/>
      <c r="E12" s="2"/>
      <c r="F12" s="2"/>
      <c r="G12" s="2"/>
      <c r="H12" s="2"/>
      <c r="I12" s="2"/>
      <c r="J12" s="2"/>
      <c r="K12" s="4"/>
      <c r="L12" s="4"/>
      <c r="M12" s="5"/>
    </row>
    <row r="13" spans="2:13" s="7" customFormat="1" ht="16.5" customHeight="1" x14ac:dyDescent="0.25">
      <c r="B13" s="50"/>
      <c r="C13" s="49"/>
      <c r="D13" s="49"/>
      <c r="E13" s="2"/>
      <c r="F13" s="2"/>
      <c r="G13" s="2"/>
      <c r="H13" s="2"/>
      <c r="I13" s="2"/>
      <c r="J13" s="2"/>
      <c r="K13" s="4"/>
      <c r="L13" s="4"/>
      <c r="M13" s="5"/>
    </row>
    <row r="14" spans="2:13" s="7" customFormat="1" ht="16.5" customHeight="1" x14ac:dyDescent="0.25">
      <c r="B14" s="50"/>
      <c r="C14" s="49"/>
      <c r="D14" s="49"/>
      <c r="E14" s="2"/>
      <c r="F14" s="2"/>
      <c r="G14" s="2"/>
      <c r="H14" s="2"/>
      <c r="I14" s="2"/>
      <c r="J14" s="2"/>
      <c r="K14" s="4"/>
      <c r="L14" s="4"/>
      <c r="M14" s="5"/>
    </row>
    <row r="15" spans="2:13" s="7" customFormat="1" ht="16.5" customHeight="1" x14ac:dyDescent="0.25">
      <c r="B15" s="50"/>
      <c r="C15" s="49"/>
      <c r="D15" s="49"/>
      <c r="E15" s="2"/>
      <c r="F15" s="2"/>
      <c r="G15" s="2"/>
      <c r="H15" s="2"/>
      <c r="I15" s="2"/>
      <c r="J15" s="2"/>
      <c r="K15" s="4"/>
      <c r="L15" s="4"/>
      <c r="M15" s="5"/>
    </row>
    <row r="16" spans="2:13" s="7" customFormat="1" ht="16.5" customHeight="1" x14ac:dyDescent="0.25">
      <c r="B16" s="50"/>
      <c r="C16" s="49"/>
      <c r="D16" s="49"/>
      <c r="E16" s="2"/>
      <c r="F16" s="2"/>
      <c r="G16" s="2"/>
      <c r="H16" s="2"/>
      <c r="I16" s="2"/>
      <c r="J16" s="2"/>
      <c r="K16" s="4"/>
      <c r="L16" s="4"/>
      <c r="M16" s="5"/>
    </row>
    <row r="17" spans="2:13" s="7" customFormat="1" ht="16.5" customHeight="1" x14ac:dyDescent="0.25">
      <c r="B17" s="50"/>
      <c r="C17" s="49"/>
      <c r="D17" s="49"/>
      <c r="E17" s="2"/>
      <c r="F17" s="2"/>
      <c r="G17" s="2"/>
      <c r="H17" s="2"/>
      <c r="I17" s="2"/>
      <c r="J17" s="2"/>
      <c r="K17" s="4"/>
      <c r="L17" s="4"/>
      <c r="M17" s="5"/>
    </row>
    <row r="18" spans="2:13" s="7" customFormat="1" ht="16.5" customHeight="1" x14ac:dyDescent="0.25">
      <c r="B18" s="50"/>
      <c r="C18" s="49"/>
      <c r="D18" s="49"/>
      <c r="E18" s="2"/>
      <c r="F18" s="2"/>
      <c r="G18" s="2"/>
      <c r="H18" s="2"/>
      <c r="I18" s="2"/>
      <c r="J18" s="2"/>
      <c r="K18" s="4"/>
      <c r="L18" s="4"/>
      <c r="M18" s="5"/>
    </row>
    <row r="19" spans="2:13" s="7" customFormat="1" ht="16.5" customHeight="1" x14ac:dyDescent="0.25">
      <c r="B19" s="50"/>
      <c r="C19" s="49"/>
      <c r="D19" s="49"/>
      <c r="E19" s="2"/>
      <c r="F19" s="2"/>
      <c r="G19" s="2"/>
      <c r="H19" s="2"/>
      <c r="I19" s="2"/>
      <c r="J19" s="2"/>
      <c r="K19" s="4"/>
      <c r="L19" s="4"/>
      <c r="M19" s="5"/>
    </row>
    <row r="20" spans="2:13" s="7" customFormat="1" ht="16.5" customHeight="1" x14ac:dyDescent="0.25">
      <c r="B20" s="50"/>
      <c r="C20" s="49"/>
      <c r="D20" s="49"/>
      <c r="E20" s="2"/>
      <c r="F20" s="2"/>
      <c r="G20" s="2"/>
      <c r="H20" s="2"/>
      <c r="I20" s="2"/>
      <c r="J20" s="2"/>
      <c r="K20" s="4"/>
      <c r="L20" s="4"/>
      <c r="M20" s="5"/>
    </row>
    <row r="21" spans="2:13" s="7" customFormat="1" ht="16.5" customHeight="1" x14ac:dyDescent="0.25">
      <c r="B21" s="50"/>
      <c r="C21" s="49"/>
      <c r="D21" s="49"/>
      <c r="E21" s="2"/>
      <c r="F21" s="2"/>
      <c r="G21" s="2"/>
      <c r="H21" s="2"/>
      <c r="I21" s="2"/>
      <c r="J21" s="2"/>
      <c r="K21" s="4"/>
      <c r="L21" s="4"/>
      <c r="M21" s="5"/>
    </row>
    <row r="22" spans="2:13" s="7" customFormat="1" ht="16.5" customHeight="1" x14ac:dyDescent="0.25">
      <c r="B22" s="50"/>
      <c r="C22" s="49"/>
      <c r="D22" s="49"/>
      <c r="E22" s="2"/>
      <c r="F22" s="2"/>
      <c r="G22" s="2"/>
      <c r="H22" s="2"/>
      <c r="I22" s="2"/>
      <c r="J22" s="2"/>
      <c r="K22" s="4"/>
      <c r="L22" s="4"/>
      <c r="M22" s="5"/>
    </row>
    <row r="23" spans="2:13" s="7" customFormat="1" ht="16.5" customHeight="1" x14ac:dyDescent="0.25">
      <c r="B23" s="50"/>
      <c r="C23" s="49"/>
      <c r="D23" s="49"/>
      <c r="E23" s="2"/>
      <c r="F23" s="2"/>
      <c r="G23" s="2"/>
      <c r="H23" s="2"/>
      <c r="I23" s="2"/>
      <c r="J23" s="2"/>
      <c r="K23" s="4"/>
      <c r="L23" s="4"/>
      <c r="M23" s="5"/>
    </row>
    <row r="24" spans="2:13" s="7" customFormat="1" ht="16.5" customHeight="1" x14ac:dyDescent="0.25">
      <c r="B24" s="50"/>
      <c r="C24" s="49"/>
      <c r="D24" s="49"/>
      <c r="E24" s="2"/>
      <c r="F24" s="2"/>
      <c r="G24" s="2"/>
      <c r="H24" s="2"/>
      <c r="I24" s="2"/>
      <c r="J24" s="2"/>
      <c r="K24" s="4"/>
      <c r="L24" s="4"/>
      <c r="M24" s="5"/>
    </row>
    <row r="25" spans="2:13" s="7" customFormat="1" ht="16.5" customHeight="1" x14ac:dyDescent="0.25">
      <c r="B25" s="50"/>
      <c r="C25" s="49"/>
      <c r="D25" s="49"/>
      <c r="E25" s="2"/>
      <c r="F25" s="2"/>
      <c r="G25" s="2"/>
      <c r="H25" s="2"/>
      <c r="I25" s="2"/>
      <c r="J25" s="2"/>
      <c r="K25" s="4"/>
      <c r="L25" s="4"/>
      <c r="M25" s="5"/>
    </row>
    <row r="26" spans="2:13" s="7" customFormat="1" ht="16.5" customHeight="1" x14ac:dyDescent="0.25">
      <c r="B26" s="50"/>
      <c r="C26" s="49"/>
      <c r="D26" s="49"/>
      <c r="E26" s="2"/>
      <c r="F26" s="2"/>
      <c r="G26" s="2"/>
      <c r="H26" s="2"/>
      <c r="I26" s="2"/>
      <c r="J26" s="2"/>
      <c r="K26" s="4"/>
      <c r="L26" s="4"/>
      <c r="M26" s="5"/>
    </row>
    <row r="27" spans="2:13" s="7" customFormat="1" ht="16.5" customHeight="1" x14ac:dyDescent="0.25">
      <c r="B27" s="50"/>
      <c r="C27" s="49"/>
      <c r="D27" s="49"/>
      <c r="E27" s="2"/>
      <c r="F27" s="2"/>
      <c r="G27" s="2"/>
      <c r="H27" s="2"/>
      <c r="I27" s="2"/>
      <c r="J27" s="2"/>
      <c r="K27" s="4"/>
      <c r="L27" s="4"/>
      <c r="M27" s="5"/>
    </row>
    <row r="28" spans="2:13" s="7" customFormat="1" ht="16.5" customHeight="1" x14ac:dyDescent="0.25">
      <c r="B28" s="50"/>
      <c r="C28" s="49"/>
      <c r="D28" s="49"/>
      <c r="E28" s="2"/>
      <c r="F28" s="2"/>
      <c r="G28" s="2"/>
      <c r="H28" s="2"/>
      <c r="I28" s="2"/>
      <c r="J28" s="2"/>
      <c r="K28" s="4"/>
      <c r="L28" s="4"/>
      <c r="M28" s="5"/>
    </row>
    <row r="29" spans="2:13" s="7" customFormat="1" ht="16.5" customHeight="1" x14ac:dyDescent="0.25">
      <c r="B29" s="50"/>
      <c r="C29" s="49"/>
      <c r="D29" s="49"/>
      <c r="E29" s="2"/>
      <c r="F29" s="2"/>
      <c r="G29" s="2"/>
      <c r="H29" s="2"/>
      <c r="I29" s="2"/>
      <c r="J29" s="2"/>
      <c r="K29" s="4"/>
      <c r="L29" s="4"/>
      <c r="M29" s="5"/>
    </row>
    <row r="30" spans="2:13" s="7" customFormat="1" ht="16.5" customHeight="1" x14ac:dyDescent="0.25">
      <c r="B30" s="50"/>
      <c r="C30" s="49"/>
      <c r="D30" s="49"/>
      <c r="E30" s="2"/>
      <c r="F30" s="2"/>
      <c r="G30" s="2"/>
      <c r="H30" s="2"/>
      <c r="I30" s="2"/>
      <c r="J30" s="2"/>
      <c r="K30" s="4"/>
      <c r="L30" s="4"/>
      <c r="M30" s="5"/>
    </row>
    <row r="31" spans="2:13" s="7" customFormat="1" ht="16.5" customHeight="1" x14ac:dyDescent="0.25">
      <c r="B31" s="50"/>
      <c r="C31" s="49"/>
      <c r="D31" s="49"/>
      <c r="E31" s="2"/>
      <c r="F31" s="2"/>
      <c r="G31" s="2"/>
      <c r="H31" s="2"/>
      <c r="I31" s="2"/>
      <c r="J31" s="2"/>
      <c r="K31" s="4"/>
      <c r="L31" s="4"/>
      <c r="M31" s="5"/>
    </row>
    <row r="32" spans="2:13" s="7" customFormat="1" ht="16.5" customHeight="1" x14ac:dyDescent="0.25">
      <c r="B32" s="50"/>
      <c r="C32" s="49"/>
      <c r="D32" s="49"/>
      <c r="E32" s="2"/>
      <c r="F32" s="2"/>
      <c r="G32" s="2"/>
      <c r="H32" s="2"/>
      <c r="I32" s="2"/>
      <c r="J32" s="2"/>
      <c r="K32" s="4"/>
      <c r="L32" s="4"/>
      <c r="M32" s="5"/>
    </row>
    <row r="33" spans="2:13" s="7" customFormat="1" ht="16.5" customHeight="1" x14ac:dyDescent="0.25">
      <c r="B33" s="50"/>
      <c r="C33" s="49"/>
      <c r="D33" s="49"/>
      <c r="E33" s="2"/>
      <c r="F33" s="2"/>
      <c r="G33" s="2"/>
      <c r="H33" s="2"/>
      <c r="I33" s="2"/>
      <c r="J33" s="2"/>
      <c r="K33" s="4"/>
      <c r="L33" s="4"/>
      <c r="M33" s="5"/>
    </row>
    <row r="34" spans="2:13" s="7" customFormat="1" ht="16.5" customHeight="1" x14ac:dyDescent="0.25">
      <c r="B34" s="50"/>
      <c r="C34" s="49"/>
      <c r="D34" s="49"/>
      <c r="E34" s="2"/>
      <c r="F34" s="2"/>
      <c r="G34" s="2"/>
      <c r="H34" s="2"/>
      <c r="I34" s="2"/>
      <c r="J34" s="2"/>
      <c r="K34" s="4"/>
      <c r="L34" s="4"/>
      <c r="M34" s="5"/>
    </row>
    <row r="35" spans="2:13" s="7" customFormat="1" ht="16.5" customHeight="1" x14ac:dyDescent="0.25">
      <c r="B35" s="50"/>
      <c r="C35" s="49"/>
      <c r="D35" s="49"/>
      <c r="E35" s="2"/>
      <c r="F35" s="2"/>
      <c r="G35" s="2"/>
      <c r="H35" s="2"/>
      <c r="I35" s="6"/>
      <c r="J35" s="6"/>
      <c r="K35" s="4"/>
      <c r="L35" s="4"/>
      <c r="M35" s="5"/>
    </row>
    <row r="36" spans="2:13" s="7" customFormat="1" ht="16.5" customHeight="1" x14ac:dyDescent="0.25">
      <c r="B36" s="50"/>
      <c r="C36" s="49"/>
      <c r="D36" s="49"/>
      <c r="E36" s="2"/>
      <c r="F36" s="2"/>
      <c r="G36" s="2"/>
      <c r="H36" s="2"/>
      <c r="I36" s="2"/>
      <c r="J36" s="2"/>
      <c r="K36" s="4"/>
      <c r="L36" s="4"/>
      <c r="M36" s="5"/>
    </row>
    <row r="37" spans="2:13" s="7" customFormat="1" ht="16.5" customHeight="1" x14ac:dyDescent="0.25">
      <c r="B37" s="50"/>
      <c r="C37" s="49"/>
      <c r="D37" s="49"/>
      <c r="E37" s="2"/>
      <c r="F37" s="2"/>
      <c r="G37" s="2"/>
      <c r="H37" s="2"/>
      <c r="I37" s="2"/>
      <c r="J37" s="2"/>
      <c r="K37" s="4"/>
      <c r="L37" s="4"/>
      <c r="M37" s="5"/>
    </row>
    <row r="38" spans="2:13" s="7" customFormat="1" ht="16.5" customHeight="1" x14ac:dyDescent="0.25">
      <c r="B38" s="50"/>
      <c r="C38" s="49"/>
      <c r="D38" s="49"/>
      <c r="E38" s="2"/>
      <c r="F38" s="2"/>
      <c r="G38" s="2"/>
      <c r="H38" s="2"/>
      <c r="I38" s="2"/>
      <c r="J38" s="2"/>
      <c r="K38" s="4"/>
      <c r="L38" s="4"/>
      <c r="M38" s="5"/>
    </row>
    <row r="39" spans="2:13" s="7" customFormat="1" ht="16.5" customHeight="1" x14ac:dyDescent="0.25">
      <c r="B39" s="50"/>
      <c r="C39" s="49"/>
      <c r="D39" s="49"/>
      <c r="E39" s="2"/>
      <c r="F39" s="2"/>
      <c r="G39" s="2"/>
      <c r="H39" s="2"/>
      <c r="I39" s="2"/>
      <c r="J39" s="2"/>
      <c r="K39" s="4"/>
      <c r="L39" s="4"/>
      <c r="M39" s="5"/>
    </row>
    <row r="40" spans="2:13" s="7" customFormat="1" ht="16.5" customHeight="1" x14ac:dyDescent="0.25">
      <c r="B40" s="50"/>
      <c r="C40" s="49"/>
      <c r="D40" s="49"/>
      <c r="E40" s="2"/>
      <c r="F40" s="2"/>
      <c r="G40" s="2"/>
      <c r="H40" s="2"/>
      <c r="I40" s="2"/>
      <c r="J40" s="2"/>
      <c r="K40" s="4"/>
      <c r="L40" s="4"/>
      <c r="M40" s="5"/>
    </row>
    <row r="41" spans="2:13" s="7" customFormat="1" ht="16.5" customHeight="1" x14ac:dyDescent="0.25">
      <c r="B41" s="50"/>
      <c r="C41" s="49"/>
      <c r="D41" s="49"/>
      <c r="E41" s="2"/>
      <c r="F41" s="2"/>
      <c r="G41" s="2"/>
      <c r="H41" s="2"/>
      <c r="I41" s="2"/>
      <c r="J41" s="2"/>
      <c r="K41" s="4"/>
      <c r="L41" s="4"/>
      <c r="M41" s="5"/>
    </row>
    <row r="42" spans="2:13" s="7" customFormat="1" ht="16.5" customHeight="1" x14ac:dyDescent="0.25">
      <c r="B42" s="50"/>
      <c r="C42" s="49"/>
      <c r="D42" s="49"/>
      <c r="E42" s="2"/>
      <c r="F42" s="2"/>
      <c r="G42" s="2"/>
      <c r="H42" s="2"/>
      <c r="I42" s="2"/>
      <c r="J42" s="2"/>
      <c r="K42" s="4"/>
      <c r="L42" s="4"/>
      <c r="M42" s="5"/>
    </row>
    <row r="43" spans="2:13" s="7" customFormat="1" ht="16.5" customHeight="1" x14ac:dyDescent="0.25">
      <c r="B43" s="50"/>
      <c r="C43" s="49"/>
      <c r="D43" s="49"/>
      <c r="E43" s="2"/>
      <c r="F43" s="2"/>
      <c r="G43" s="2"/>
      <c r="H43" s="2"/>
      <c r="I43" s="2"/>
      <c r="J43" s="2"/>
      <c r="K43" s="4"/>
      <c r="L43" s="4"/>
      <c r="M43" s="5"/>
    </row>
    <row r="44" spans="2:13" s="7" customFormat="1" ht="16.5" customHeight="1" x14ac:dyDescent="0.25">
      <c r="B44" s="50"/>
      <c r="C44" s="49"/>
      <c r="D44" s="49"/>
      <c r="E44" s="2"/>
      <c r="F44" s="2"/>
      <c r="G44" s="2"/>
      <c r="H44" s="2"/>
      <c r="I44" s="2"/>
      <c r="J44" s="2"/>
      <c r="K44" s="4"/>
      <c r="L44" s="4"/>
      <c r="M44" s="5"/>
    </row>
    <row r="45" spans="2:13" s="7" customFormat="1" ht="16.5" customHeight="1" x14ac:dyDescent="0.25">
      <c r="B45" s="50"/>
      <c r="C45" s="49"/>
      <c r="D45" s="49"/>
      <c r="E45" s="2"/>
      <c r="F45" s="2"/>
      <c r="G45" s="2"/>
      <c r="H45" s="2"/>
      <c r="I45" s="2"/>
      <c r="J45" s="2"/>
      <c r="K45" s="4"/>
      <c r="L45" s="4"/>
      <c r="M45" s="5"/>
    </row>
    <row r="46" spans="2:13" s="7" customFormat="1" ht="16.5" customHeight="1" x14ac:dyDescent="0.25">
      <c r="B46" s="50"/>
      <c r="C46" s="49"/>
      <c r="D46" s="49"/>
      <c r="E46" s="2"/>
      <c r="F46" s="2"/>
      <c r="G46" s="2"/>
      <c r="H46" s="2"/>
      <c r="I46" s="2"/>
      <c r="J46" s="2"/>
      <c r="K46" s="4"/>
      <c r="L46" s="4"/>
      <c r="M46" s="5"/>
    </row>
    <row r="47" spans="2:13" s="7" customFormat="1" ht="16.5" customHeight="1" x14ac:dyDescent="0.25">
      <c r="B47" s="50"/>
      <c r="C47" s="49"/>
      <c r="D47" s="49"/>
      <c r="E47" s="2"/>
      <c r="F47" s="2"/>
      <c r="G47" s="2"/>
      <c r="H47" s="2"/>
      <c r="I47" s="2"/>
      <c r="J47" s="2"/>
      <c r="K47" s="4"/>
      <c r="L47" s="4"/>
      <c r="M47" s="5"/>
    </row>
    <row r="48" spans="2:13" s="7" customFormat="1" ht="16.5" customHeight="1" x14ac:dyDescent="0.25">
      <c r="B48" s="50"/>
      <c r="C48" s="49"/>
      <c r="D48" s="49"/>
      <c r="E48" s="2"/>
      <c r="F48" s="2"/>
      <c r="G48" s="2"/>
      <c r="H48" s="2"/>
      <c r="I48" s="2"/>
      <c r="J48" s="2"/>
      <c r="K48" s="4"/>
      <c r="L48" s="4"/>
      <c r="M48" s="5"/>
    </row>
    <row r="49" spans="2:13" s="7" customFormat="1" ht="16.5" customHeight="1" x14ac:dyDescent="0.25">
      <c r="B49" s="50"/>
      <c r="C49" s="49"/>
      <c r="D49" s="49"/>
      <c r="E49" s="2"/>
      <c r="F49" s="2"/>
      <c r="G49" s="2"/>
      <c r="H49" s="2"/>
      <c r="I49" s="2"/>
      <c r="J49" s="2"/>
      <c r="K49" s="4"/>
      <c r="L49" s="4"/>
      <c r="M49" s="5"/>
    </row>
    <row r="50" spans="2:13" s="7" customFormat="1" ht="16.5" customHeight="1" x14ac:dyDescent="0.25">
      <c r="B50" s="50"/>
      <c r="C50" s="49"/>
      <c r="D50" s="49"/>
      <c r="E50" s="2"/>
      <c r="F50" s="2"/>
      <c r="G50" s="2"/>
      <c r="H50" s="2"/>
      <c r="I50" s="2"/>
      <c r="J50" s="2"/>
      <c r="K50" s="4"/>
      <c r="L50" s="4"/>
      <c r="M50" s="5"/>
    </row>
    <row r="51" spans="2:13" s="7" customFormat="1" ht="16.5" customHeight="1" x14ac:dyDescent="0.25">
      <c r="B51" s="50"/>
      <c r="C51" s="49"/>
      <c r="D51" s="49"/>
      <c r="E51" s="2"/>
      <c r="F51" s="2"/>
      <c r="G51" s="2"/>
      <c r="H51" s="2"/>
      <c r="I51" s="2"/>
      <c r="J51" s="2"/>
      <c r="K51" s="4"/>
      <c r="L51" s="4"/>
      <c r="M51" s="5"/>
    </row>
    <row r="52" spans="2:13" s="7" customFormat="1" ht="16.5" customHeight="1" x14ac:dyDescent="0.25">
      <c r="B52" s="50"/>
      <c r="C52" s="49"/>
      <c r="D52" s="49"/>
      <c r="E52" s="2"/>
      <c r="F52" s="2"/>
      <c r="G52" s="2"/>
      <c r="H52" s="2"/>
      <c r="I52" s="2"/>
      <c r="J52" s="2"/>
      <c r="K52" s="4"/>
      <c r="L52" s="4"/>
      <c r="M52" s="5"/>
    </row>
    <row r="53" spans="2:13" s="7" customFormat="1" ht="16.5" customHeight="1" x14ac:dyDescent="0.25">
      <c r="B53" s="50"/>
      <c r="C53" s="49"/>
      <c r="D53" s="49"/>
      <c r="E53" s="2"/>
      <c r="F53" s="2"/>
      <c r="G53" s="2"/>
      <c r="H53" s="2"/>
      <c r="I53" s="2"/>
      <c r="J53" s="2"/>
      <c r="K53" s="4"/>
      <c r="L53" s="4"/>
      <c r="M53" s="5"/>
    </row>
    <row r="54" spans="2:13" s="7" customFormat="1" ht="16.5" customHeight="1" x14ac:dyDescent="0.25">
      <c r="B54" s="50"/>
      <c r="C54" s="49"/>
      <c r="D54" s="49"/>
      <c r="E54" s="2"/>
      <c r="F54" s="2"/>
      <c r="G54" s="2"/>
      <c r="H54" s="2"/>
      <c r="I54" s="2"/>
      <c r="J54" s="2"/>
      <c r="K54" s="4"/>
      <c r="L54" s="4"/>
      <c r="M54" s="5"/>
    </row>
    <row r="55" spans="2:13" s="7" customFormat="1" ht="16.5" customHeight="1" x14ac:dyDescent="0.25">
      <c r="B55" s="50"/>
      <c r="C55" s="49"/>
      <c r="D55" s="49"/>
      <c r="E55" s="2"/>
      <c r="F55" s="2"/>
      <c r="G55" s="2"/>
      <c r="H55" s="2"/>
      <c r="I55" s="2"/>
      <c r="J55" s="2"/>
      <c r="K55" s="4"/>
      <c r="L55" s="4"/>
      <c r="M55" s="5"/>
    </row>
    <row r="56" spans="2:13" s="7" customFormat="1" ht="16.5" customHeight="1" x14ac:dyDescent="0.25">
      <c r="B56" s="50"/>
      <c r="C56" s="49"/>
      <c r="D56" s="49"/>
      <c r="E56" s="2"/>
      <c r="F56" s="2"/>
      <c r="G56" s="2"/>
      <c r="H56" s="2"/>
      <c r="I56" s="2"/>
      <c r="J56" s="2"/>
      <c r="K56" s="4"/>
      <c r="L56" s="4"/>
      <c r="M56" s="5"/>
    </row>
    <row r="57" spans="2:13" s="7" customFormat="1" ht="16.5" customHeight="1" x14ac:dyDescent="0.25">
      <c r="B57" s="50"/>
      <c r="C57" s="49"/>
      <c r="D57" s="49"/>
      <c r="E57" s="2"/>
      <c r="F57" s="2"/>
      <c r="G57" s="2"/>
      <c r="H57" s="2"/>
      <c r="I57" s="2"/>
      <c r="J57" s="2"/>
      <c r="K57" s="4"/>
      <c r="L57" s="4"/>
      <c r="M57" s="5"/>
    </row>
    <row r="58" spans="2:13" s="7" customFormat="1" ht="16.5" customHeight="1" x14ac:dyDescent="0.25">
      <c r="B58" s="50"/>
      <c r="C58" s="49"/>
      <c r="D58" s="49"/>
      <c r="E58" s="2"/>
      <c r="F58" s="2"/>
      <c r="G58" s="2"/>
      <c r="H58" s="2"/>
      <c r="I58" s="2"/>
      <c r="J58" s="2"/>
      <c r="K58" s="4"/>
      <c r="L58" s="4"/>
      <c r="M58" s="5"/>
    </row>
    <row r="59" spans="2:13" s="7" customFormat="1" ht="16.5" customHeight="1" x14ac:dyDescent="0.25">
      <c r="B59" s="50"/>
      <c r="C59" s="49"/>
      <c r="D59" s="49"/>
      <c r="E59" s="2"/>
      <c r="F59" s="2"/>
      <c r="G59" s="2"/>
      <c r="H59" s="2"/>
      <c r="I59" s="2"/>
      <c r="J59" s="2"/>
      <c r="K59" s="4"/>
      <c r="L59" s="4"/>
      <c r="M59" s="5"/>
    </row>
    <row r="60" spans="2:13" s="7" customFormat="1" ht="16.5" customHeight="1" x14ac:dyDescent="0.25">
      <c r="B60" s="50"/>
      <c r="C60" s="49"/>
      <c r="D60" s="49"/>
      <c r="E60" s="2"/>
      <c r="F60" s="2"/>
      <c r="G60" s="2"/>
      <c r="H60" s="2"/>
      <c r="I60" s="2"/>
      <c r="J60" s="2"/>
      <c r="K60" s="4"/>
      <c r="L60" s="4"/>
      <c r="M60" s="5"/>
    </row>
    <row r="61" spans="2:13" s="7" customFormat="1" ht="16.5" customHeight="1" x14ac:dyDescent="0.25">
      <c r="B61" s="50"/>
      <c r="C61" s="49"/>
      <c r="D61" s="49"/>
      <c r="E61" s="2"/>
      <c r="F61" s="2"/>
      <c r="G61" s="2"/>
      <c r="H61" s="2"/>
      <c r="I61" s="2"/>
      <c r="J61" s="2"/>
      <c r="K61" s="4"/>
      <c r="L61" s="4"/>
      <c r="M61" s="5"/>
    </row>
    <row r="62" spans="2:13" s="7" customFormat="1" ht="16.5" customHeight="1" x14ac:dyDescent="0.25">
      <c r="B62" s="50"/>
      <c r="C62" s="49"/>
      <c r="D62" s="49"/>
      <c r="E62" s="2"/>
      <c r="F62" s="2"/>
      <c r="G62" s="2"/>
      <c r="H62" s="2"/>
      <c r="I62" s="2"/>
      <c r="J62" s="2"/>
      <c r="K62" s="4"/>
      <c r="L62" s="4"/>
      <c r="M62" s="5"/>
    </row>
    <row r="63" spans="2:13" ht="16.5" customHeight="1" x14ac:dyDescent="0.25">
      <c r="B63" s="50"/>
      <c r="C63" s="49"/>
      <c r="D63" s="49"/>
      <c r="E63" s="2"/>
      <c r="F63" s="2"/>
      <c r="G63" s="2"/>
      <c r="H63" s="2"/>
      <c r="I63" s="2"/>
      <c r="J63" s="2"/>
      <c r="K63" s="4"/>
      <c r="L63" s="4"/>
      <c r="M63" s="5"/>
    </row>
    <row r="64" spans="2:13" ht="16.5" customHeight="1" x14ac:dyDescent="0.25">
      <c r="B64" s="50"/>
      <c r="C64" s="49"/>
      <c r="D64" s="49"/>
      <c r="E64" s="2"/>
      <c r="F64" s="2"/>
      <c r="G64" s="2"/>
      <c r="H64" s="2"/>
      <c r="I64" s="2"/>
      <c r="J64" s="2"/>
      <c r="K64" s="4"/>
      <c r="L64" s="4"/>
      <c r="M64" s="5"/>
    </row>
    <row r="65" spans="2:13" ht="16.5" customHeight="1" x14ac:dyDescent="0.25">
      <c r="B65" s="50"/>
      <c r="C65" s="49"/>
      <c r="D65" s="49"/>
      <c r="E65" s="2"/>
      <c r="F65" s="2"/>
      <c r="G65" s="2"/>
      <c r="H65" s="2"/>
      <c r="I65" s="2"/>
      <c r="J65" s="2"/>
      <c r="K65" s="4"/>
      <c r="L65" s="4"/>
      <c r="M65" s="5"/>
    </row>
    <row r="66" spans="2:13" ht="16.5" customHeight="1" x14ac:dyDescent="0.25">
      <c r="B66" s="50"/>
      <c r="C66" s="49"/>
      <c r="D66" s="49"/>
      <c r="E66" s="2"/>
      <c r="F66" s="2"/>
      <c r="G66" s="2"/>
      <c r="H66" s="2"/>
      <c r="I66" s="2"/>
      <c r="J66" s="2"/>
      <c r="K66" s="4"/>
      <c r="L66" s="4"/>
      <c r="M66" s="5"/>
    </row>
    <row r="67" spans="2:13" ht="16.5" customHeight="1" x14ac:dyDescent="0.25">
      <c r="B67" s="50"/>
      <c r="C67" s="49"/>
      <c r="D67" s="49"/>
      <c r="E67" s="2"/>
      <c r="F67" s="2"/>
      <c r="G67" s="2"/>
      <c r="H67" s="2"/>
      <c r="I67" s="2"/>
      <c r="J67" s="2"/>
      <c r="K67" s="4"/>
      <c r="L67" s="4"/>
      <c r="M67" s="5"/>
    </row>
    <row r="68" spans="2:13" ht="16.5" customHeight="1" x14ac:dyDescent="0.25">
      <c r="B68" s="50"/>
      <c r="C68" s="49"/>
      <c r="D68" s="49"/>
      <c r="E68" s="2"/>
      <c r="F68" s="2"/>
      <c r="G68" s="2"/>
      <c r="H68" s="2"/>
      <c r="I68" s="2"/>
      <c r="J68" s="2"/>
      <c r="K68" s="4"/>
      <c r="L68" s="4"/>
      <c r="M68" s="5"/>
    </row>
    <row r="69" spans="2:13" s="7" customFormat="1" ht="16.5" customHeight="1" x14ac:dyDescent="0.25">
      <c r="B69" s="50"/>
      <c r="C69" s="49"/>
      <c r="D69" s="49"/>
      <c r="E69" s="2"/>
      <c r="F69" s="2"/>
      <c r="G69" s="2"/>
      <c r="H69" s="2"/>
      <c r="I69" s="2"/>
      <c r="J69" s="2"/>
      <c r="K69" s="4"/>
      <c r="L69" s="4"/>
      <c r="M69" s="5"/>
    </row>
    <row r="70" spans="2:13" ht="16.5" customHeight="1" x14ac:dyDescent="0.25">
      <c r="B70" s="50"/>
      <c r="C70" s="49"/>
      <c r="D70" s="49"/>
      <c r="E70" s="2"/>
      <c r="F70" s="2"/>
      <c r="G70" s="2"/>
      <c r="H70" s="2"/>
      <c r="I70" s="2"/>
      <c r="J70" s="2"/>
      <c r="K70" s="4"/>
      <c r="L70" s="4"/>
      <c r="M70" s="5"/>
    </row>
    <row r="71" spans="2:13" ht="16.5" customHeight="1" x14ac:dyDescent="0.25">
      <c r="B71" s="50"/>
      <c r="C71" s="49"/>
      <c r="D71" s="49"/>
      <c r="E71" s="2"/>
      <c r="F71" s="2"/>
      <c r="G71" s="2"/>
      <c r="H71" s="2"/>
      <c r="I71" s="2"/>
      <c r="J71" s="2"/>
      <c r="K71" s="4"/>
      <c r="L71" s="4"/>
      <c r="M71" s="5"/>
    </row>
    <row r="72" spans="2:13" ht="16.5" customHeight="1" x14ac:dyDescent="0.25">
      <c r="B72" s="50"/>
      <c r="C72" s="49"/>
      <c r="D72" s="49"/>
      <c r="E72" s="2"/>
      <c r="F72" s="2"/>
      <c r="G72" s="2"/>
      <c r="H72" s="2"/>
      <c r="I72" s="2"/>
      <c r="J72" s="2"/>
      <c r="K72" s="4"/>
      <c r="L72" s="4"/>
      <c r="M72" s="5"/>
    </row>
    <row r="73" spans="2:13" ht="16.5" customHeight="1" x14ac:dyDescent="0.25">
      <c r="M73" s="11">
        <v>4</v>
      </c>
    </row>
    <row r="74" spans="2:13" x14ac:dyDescent="0.25"/>
    <row r="75" spans="2:13" x14ac:dyDescent="0.25"/>
    <row r="76" spans="2:13" x14ac:dyDescent="0.25"/>
    <row r="77" spans="2:13" x14ac:dyDescent="0.25"/>
    <row r="78" spans="2:13" x14ac:dyDescent="0.25"/>
    <row r="79" spans="2:13" x14ac:dyDescent="0.25"/>
    <row r="80" spans="2:13"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sheetData>
  <sheetProtection sheet="1" formatCells="0" formatColumns="0" formatRows="0"/>
  <mergeCells count="3">
    <mergeCell ref="F2:G2"/>
    <mergeCell ref="I2:J2"/>
    <mergeCell ref="K2:L2"/>
  </mergeCells>
  <printOptions horizontalCentered="1"/>
  <pageMargins left="0.59055118110236227" right="0.19685039370078741" top="0.19685039370078741" bottom="0.39370078740157483" header="0.19685039370078741" footer="0.19685039370078741"/>
  <pageSetup paperSize="9" scale="66" fitToHeight="0" orientation="portrait" horizontalDpi="300" verticalDpi="300" r:id="rId1"/>
  <headerFooter>
    <oddFooter>&amp;C&amp;"Arial Narrow,Standard"&amp;10NAT-Vermessungsformular_v26.1 • © kjroth • Alle Rechte vorbehalten!</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9B2EA-F26A-4795-B204-ACA6AA968161}">
  <sheetPr>
    <pageSetUpPr fitToPage="1"/>
  </sheetPr>
  <dimension ref="A1:N115"/>
  <sheetViews>
    <sheetView showZeros="0" zoomScaleNormal="100" workbookViewId="0">
      <selection activeCell="B4" sqref="B4"/>
    </sheetView>
  </sheetViews>
  <sheetFormatPr baseColWidth="10" defaultColWidth="0" defaultRowHeight="14.25" zeroHeight="1" x14ac:dyDescent="0.25"/>
  <cols>
    <col min="1" max="1" width="4.5703125" style="1" customWidth="1"/>
    <col min="2" max="4" width="17.5703125" style="1" customWidth="1"/>
    <col min="5" max="5" width="13.5703125" style="1" bestFit="1" customWidth="1"/>
    <col min="6" max="7" width="9.5703125" style="1" customWidth="1"/>
    <col min="8" max="8" width="9.28515625" style="1" bestFit="1" customWidth="1"/>
    <col min="9" max="10" width="9.28515625" style="8" bestFit="1" customWidth="1"/>
    <col min="11" max="12" width="8.5703125" style="1" customWidth="1"/>
    <col min="13" max="13" width="13" style="1" customWidth="1"/>
    <col min="14" max="14" width="11.140625" style="1" customWidth="1"/>
    <col min="15" max="16384" width="11.42578125" style="1" hidden="1"/>
  </cols>
  <sheetData>
    <row r="1" spans="2:13" ht="45" customHeight="1" x14ac:dyDescent="0.25">
      <c r="B1" s="13" t="s">
        <v>144</v>
      </c>
      <c r="C1" s="14"/>
      <c r="D1" s="15"/>
      <c r="E1" s="15"/>
      <c r="F1" s="16" t="s">
        <v>26</v>
      </c>
      <c r="H1" s="9"/>
      <c r="I1" s="10"/>
      <c r="J1" s="9"/>
      <c r="K1" s="10"/>
      <c r="L1" s="10"/>
      <c r="M1" s="9"/>
    </row>
    <row r="2" spans="2:13" s="12" customFormat="1" ht="16.5" customHeight="1" x14ac:dyDescent="0.25">
      <c r="B2" s="137" t="s">
        <v>165</v>
      </c>
      <c r="C2" s="18"/>
      <c r="D2" s="18"/>
      <c r="E2" s="108" t="s">
        <v>10</v>
      </c>
      <c r="F2" s="296" t="s">
        <v>43</v>
      </c>
      <c r="G2" s="296"/>
      <c r="H2" s="107" t="s">
        <v>11</v>
      </c>
      <c r="I2" s="297" t="s">
        <v>12</v>
      </c>
      <c r="J2" s="297"/>
      <c r="K2" s="308" t="s">
        <v>13</v>
      </c>
      <c r="L2" s="309"/>
      <c r="M2" s="108" t="s">
        <v>166</v>
      </c>
    </row>
    <row r="3" spans="2:13" s="12" customFormat="1" ht="16.5" customHeight="1" x14ac:dyDescent="0.25">
      <c r="B3" s="138" t="s">
        <v>14</v>
      </c>
      <c r="C3" s="19"/>
      <c r="D3" s="19"/>
      <c r="E3" s="142" t="s">
        <v>15</v>
      </c>
      <c r="F3" s="140" t="s">
        <v>46</v>
      </c>
      <c r="G3" s="142" t="s">
        <v>47</v>
      </c>
      <c r="H3" s="156"/>
      <c r="I3" s="140" t="s">
        <v>18</v>
      </c>
      <c r="J3" s="142" t="s">
        <v>19</v>
      </c>
      <c r="K3" s="143" t="s">
        <v>20</v>
      </c>
      <c r="L3" s="143" t="s">
        <v>21</v>
      </c>
      <c r="M3" s="17" t="s">
        <v>167</v>
      </c>
    </row>
    <row r="4" spans="2:13" s="7" customFormat="1" ht="16.5" customHeight="1" x14ac:dyDescent="0.25">
      <c r="B4" s="47"/>
      <c r="C4" s="48"/>
      <c r="D4" s="48"/>
      <c r="E4" s="2"/>
      <c r="F4" s="3"/>
      <c r="G4" s="3"/>
      <c r="H4" s="3"/>
      <c r="I4" s="3"/>
      <c r="J4" s="3"/>
      <c r="K4" s="4"/>
      <c r="L4" s="4"/>
      <c r="M4" s="5"/>
    </row>
    <row r="5" spans="2:13" s="7" customFormat="1" ht="16.5" customHeight="1" x14ac:dyDescent="0.25">
      <c r="B5" s="50"/>
      <c r="C5" s="49"/>
      <c r="D5" s="49"/>
      <c r="E5" s="2"/>
      <c r="F5" s="2"/>
      <c r="G5" s="2"/>
      <c r="H5" s="2"/>
      <c r="I5" s="2"/>
      <c r="J5" s="2"/>
      <c r="K5" s="4"/>
      <c r="L5" s="4"/>
      <c r="M5" s="5"/>
    </row>
    <row r="6" spans="2:13" s="7" customFormat="1" ht="16.5" customHeight="1" x14ac:dyDescent="0.25">
      <c r="B6" s="50"/>
      <c r="C6" s="49"/>
      <c r="D6" s="49"/>
      <c r="E6" s="2"/>
      <c r="F6" s="2"/>
      <c r="G6" s="2"/>
      <c r="H6" s="2"/>
      <c r="I6" s="2"/>
      <c r="J6" s="2"/>
      <c r="K6" s="4"/>
      <c r="L6" s="4"/>
      <c r="M6" s="5"/>
    </row>
    <row r="7" spans="2:13" s="7" customFormat="1" ht="16.5" customHeight="1" x14ac:dyDescent="0.25">
      <c r="B7" s="50"/>
      <c r="C7" s="49"/>
      <c r="D7" s="49"/>
      <c r="E7" s="2"/>
      <c r="F7" s="2"/>
      <c r="G7" s="2"/>
      <c r="H7" s="2"/>
      <c r="I7" s="2"/>
      <c r="J7" s="2"/>
      <c r="K7" s="4"/>
      <c r="L7" s="4"/>
      <c r="M7" s="5"/>
    </row>
    <row r="8" spans="2:13" s="7" customFormat="1" ht="16.5" customHeight="1" x14ac:dyDescent="0.25">
      <c r="B8" s="50"/>
      <c r="C8" s="49"/>
      <c r="D8" s="49"/>
      <c r="E8" s="2"/>
      <c r="F8" s="2"/>
      <c r="G8" s="2"/>
      <c r="H8" s="2"/>
      <c r="I8" s="2"/>
      <c r="J8" s="2"/>
      <c r="K8" s="4"/>
      <c r="L8" s="4"/>
      <c r="M8" s="5"/>
    </row>
    <row r="9" spans="2:13" s="7" customFormat="1" ht="16.5" customHeight="1" x14ac:dyDescent="0.25">
      <c r="B9" s="50"/>
      <c r="C9" s="49"/>
      <c r="D9" s="49"/>
      <c r="E9" s="2"/>
      <c r="F9" s="2"/>
      <c r="G9" s="2"/>
      <c r="H9" s="2"/>
      <c r="I9" s="2"/>
      <c r="J9" s="2"/>
      <c r="K9" s="4"/>
      <c r="L9" s="4"/>
      <c r="M9" s="5"/>
    </row>
    <row r="10" spans="2:13" s="7" customFormat="1" ht="16.5" customHeight="1" x14ac:dyDescent="0.25">
      <c r="B10" s="50"/>
      <c r="C10" s="49"/>
      <c r="D10" s="49"/>
      <c r="E10" s="2"/>
      <c r="F10" s="2"/>
      <c r="G10" s="2"/>
      <c r="H10" s="2"/>
      <c r="I10" s="2"/>
      <c r="J10" s="2"/>
      <c r="K10" s="4"/>
      <c r="L10" s="4"/>
      <c r="M10" s="5"/>
    </row>
    <row r="11" spans="2:13" s="7" customFormat="1" ht="16.5" customHeight="1" x14ac:dyDescent="0.25">
      <c r="B11" s="50"/>
      <c r="C11" s="49"/>
      <c r="D11" s="49"/>
      <c r="E11" s="2"/>
      <c r="F11" s="2"/>
      <c r="G11" s="2"/>
      <c r="H11" s="2"/>
      <c r="I11" s="2"/>
      <c r="J11" s="2"/>
      <c r="K11" s="4"/>
      <c r="L11" s="4"/>
      <c r="M11" s="5"/>
    </row>
    <row r="12" spans="2:13" s="7" customFormat="1" ht="16.5" customHeight="1" x14ac:dyDescent="0.25">
      <c r="B12" s="50"/>
      <c r="C12" s="49"/>
      <c r="D12" s="49"/>
      <c r="E12" s="2"/>
      <c r="F12" s="2"/>
      <c r="G12" s="2"/>
      <c r="H12" s="2"/>
      <c r="I12" s="2"/>
      <c r="J12" s="2"/>
      <c r="K12" s="4"/>
      <c r="L12" s="4"/>
      <c r="M12" s="5"/>
    </row>
    <row r="13" spans="2:13" s="7" customFormat="1" ht="16.5" customHeight="1" x14ac:dyDescent="0.25">
      <c r="B13" s="50"/>
      <c r="C13" s="49"/>
      <c r="D13" s="49"/>
      <c r="E13" s="2"/>
      <c r="F13" s="2"/>
      <c r="G13" s="2"/>
      <c r="H13" s="2"/>
      <c r="I13" s="2"/>
      <c r="J13" s="2"/>
      <c r="K13" s="4"/>
      <c r="L13" s="4"/>
      <c r="M13" s="5"/>
    </row>
    <row r="14" spans="2:13" s="7" customFormat="1" ht="16.5" customHeight="1" x14ac:dyDescent="0.25">
      <c r="B14" s="50"/>
      <c r="C14" s="49"/>
      <c r="D14" s="49"/>
      <c r="E14" s="2"/>
      <c r="F14" s="2"/>
      <c r="G14" s="2"/>
      <c r="H14" s="2"/>
      <c r="I14" s="2"/>
      <c r="J14" s="2"/>
      <c r="K14" s="4"/>
      <c r="L14" s="4"/>
      <c r="M14" s="5"/>
    </row>
    <row r="15" spans="2:13" s="7" customFormat="1" ht="16.5" customHeight="1" x14ac:dyDescent="0.25">
      <c r="B15" s="50"/>
      <c r="C15" s="49"/>
      <c r="D15" s="49"/>
      <c r="E15" s="2"/>
      <c r="F15" s="2"/>
      <c r="G15" s="2"/>
      <c r="H15" s="2"/>
      <c r="I15" s="2"/>
      <c r="J15" s="2"/>
      <c r="K15" s="4"/>
      <c r="L15" s="4"/>
      <c r="M15" s="5"/>
    </row>
    <row r="16" spans="2:13" s="7" customFormat="1" ht="16.5" customHeight="1" x14ac:dyDescent="0.25">
      <c r="B16" s="50"/>
      <c r="C16" s="49"/>
      <c r="D16" s="49"/>
      <c r="E16" s="2"/>
      <c r="F16" s="2"/>
      <c r="G16" s="2"/>
      <c r="H16" s="2"/>
      <c r="I16" s="2"/>
      <c r="J16" s="2"/>
      <c r="K16" s="4"/>
      <c r="L16" s="4"/>
      <c r="M16" s="5"/>
    </row>
    <row r="17" spans="2:13" s="7" customFormat="1" ht="16.5" customHeight="1" x14ac:dyDescent="0.25">
      <c r="B17" s="50"/>
      <c r="C17" s="49"/>
      <c r="D17" s="49"/>
      <c r="E17" s="2"/>
      <c r="F17" s="2"/>
      <c r="G17" s="2"/>
      <c r="H17" s="2"/>
      <c r="I17" s="2"/>
      <c r="J17" s="2"/>
      <c r="K17" s="4"/>
      <c r="L17" s="4"/>
      <c r="M17" s="5"/>
    </row>
    <row r="18" spans="2:13" s="7" customFormat="1" ht="16.5" customHeight="1" x14ac:dyDescent="0.25">
      <c r="B18" s="50"/>
      <c r="C18" s="49"/>
      <c r="D18" s="49"/>
      <c r="E18" s="2"/>
      <c r="F18" s="2"/>
      <c r="G18" s="2"/>
      <c r="H18" s="2"/>
      <c r="I18" s="2"/>
      <c r="J18" s="2"/>
      <c r="K18" s="4"/>
      <c r="L18" s="4"/>
      <c r="M18" s="5"/>
    </row>
    <row r="19" spans="2:13" s="7" customFormat="1" ht="16.5" customHeight="1" x14ac:dyDescent="0.25">
      <c r="B19" s="50"/>
      <c r="C19" s="49"/>
      <c r="D19" s="49"/>
      <c r="E19" s="2"/>
      <c r="F19" s="2"/>
      <c r="G19" s="2"/>
      <c r="H19" s="2"/>
      <c r="I19" s="2"/>
      <c r="J19" s="2"/>
      <c r="K19" s="4"/>
      <c r="L19" s="4"/>
      <c r="M19" s="5"/>
    </row>
    <row r="20" spans="2:13" s="7" customFormat="1" ht="16.5" customHeight="1" x14ac:dyDescent="0.25">
      <c r="B20" s="50"/>
      <c r="C20" s="49"/>
      <c r="D20" s="49"/>
      <c r="E20" s="2"/>
      <c r="F20" s="2"/>
      <c r="G20" s="2"/>
      <c r="H20" s="2"/>
      <c r="I20" s="2"/>
      <c r="J20" s="2"/>
      <c r="K20" s="4"/>
      <c r="L20" s="4"/>
      <c r="M20" s="5"/>
    </row>
    <row r="21" spans="2:13" s="7" customFormat="1" ht="16.5" customHeight="1" x14ac:dyDescent="0.25">
      <c r="B21" s="50"/>
      <c r="C21" s="49"/>
      <c r="D21" s="49"/>
      <c r="E21" s="2"/>
      <c r="F21" s="2"/>
      <c r="G21" s="2"/>
      <c r="H21" s="2"/>
      <c r="I21" s="2"/>
      <c r="J21" s="2"/>
      <c r="K21" s="4"/>
      <c r="L21" s="4"/>
      <c r="M21" s="5"/>
    </row>
    <row r="22" spans="2:13" s="7" customFormat="1" ht="16.5" customHeight="1" x14ac:dyDescent="0.25">
      <c r="B22" s="50"/>
      <c r="C22" s="49"/>
      <c r="D22" s="49"/>
      <c r="E22" s="2"/>
      <c r="F22" s="2"/>
      <c r="G22" s="2"/>
      <c r="H22" s="2"/>
      <c r="I22" s="2"/>
      <c r="J22" s="2"/>
      <c r="K22" s="4"/>
      <c r="L22" s="4"/>
      <c r="M22" s="5"/>
    </row>
    <row r="23" spans="2:13" s="7" customFormat="1" ht="16.5" customHeight="1" x14ac:dyDescent="0.25">
      <c r="B23" s="50"/>
      <c r="C23" s="49"/>
      <c r="D23" s="49"/>
      <c r="E23" s="2"/>
      <c r="F23" s="2"/>
      <c r="G23" s="2"/>
      <c r="H23" s="2"/>
      <c r="I23" s="2"/>
      <c r="J23" s="2"/>
      <c r="K23" s="4"/>
      <c r="L23" s="4"/>
      <c r="M23" s="5"/>
    </row>
    <row r="24" spans="2:13" s="7" customFormat="1" ht="16.5" customHeight="1" x14ac:dyDescent="0.25">
      <c r="B24" s="50"/>
      <c r="C24" s="49"/>
      <c r="D24" s="49"/>
      <c r="E24" s="2"/>
      <c r="F24" s="2"/>
      <c r="G24" s="2"/>
      <c r="H24" s="2"/>
      <c r="I24" s="2"/>
      <c r="J24" s="2"/>
      <c r="K24" s="4"/>
      <c r="L24" s="4"/>
      <c r="M24" s="5"/>
    </row>
    <row r="25" spans="2:13" s="7" customFormat="1" ht="16.5" customHeight="1" x14ac:dyDescent="0.25">
      <c r="B25" s="50"/>
      <c r="C25" s="49"/>
      <c r="D25" s="49"/>
      <c r="E25" s="2"/>
      <c r="F25" s="2"/>
      <c r="G25" s="2"/>
      <c r="H25" s="2"/>
      <c r="I25" s="2"/>
      <c r="J25" s="2"/>
      <c r="K25" s="4"/>
      <c r="L25" s="4"/>
      <c r="M25" s="5"/>
    </row>
    <row r="26" spans="2:13" s="7" customFormat="1" ht="16.5" customHeight="1" x14ac:dyDescent="0.25">
      <c r="B26" s="50"/>
      <c r="C26" s="49"/>
      <c r="D26" s="49"/>
      <c r="E26" s="2"/>
      <c r="F26" s="2"/>
      <c r="G26" s="2"/>
      <c r="H26" s="2"/>
      <c r="I26" s="2"/>
      <c r="J26" s="2"/>
      <c r="K26" s="4"/>
      <c r="L26" s="4"/>
      <c r="M26" s="5"/>
    </row>
    <row r="27" spans="2:13" s="7" customFormat="1" ht="16.5" customHeight="1" x14ac:dyDescent="0.25">
      <c r="B27" s="50"/>
      <c r="C27" s="49"/>
      <c r="D27" s="49"/>
      <c r="E27" s="2"/>
      <c r="F27" s="2"/>
      <c r="G27" s="2"/>
      <c r="H27" s="2"/>
      <c r="I27" s="2"/>
      <c r="J27" s="2"/>
      <c r="K27" s="4"/>
      <c r="L27" s="4"/>
      <c r="M27" s="5"/>
    </row>
    <row r="28" spans="2:13" s="7" customFormat="1" ht="16.5" customHeight="1" x14ac:dyDescent="0.25">
      <c r="B28" s="50"/>
      <c r="C28" s="49"/>
      <c r="D28" s="49"/>
      <c r="E28" s="2"/>
      <c r="F28" s="2"/>
      <c r="G28" s="2"/>
      <c r="H28" s="2"/>
      <c r="I28" s="2"/>
      <c r="J28" s="2"/>
      <c r="K28" s="4"/>
      <c r="L28" s="4"/>
      <c r="M28" s="5"/>
    </row>
    <row r="29" spans="2:13" s="7" customFormat="1" ht="16.5" customHeight="1" x14ac:dyDescent="0.25">
      <c r="B29" s="50"/>
      <c r="C29" s="49"/>
      <c r="D29" s="49"/>
      <c r="E29" s="2"/>
      <c r="F29" s="2"/>
      <c r="G29" s="2"/>
      <c r="H29" s="2"/>
      <c r="I29" s="2"/>
      <c r="J29" s="2"/>
      <c r="K29" s="4"/>
      <c r="L29" s="4"/>
      <c r="M29" s="5"/>
    </row>
    <row r="30" spans="2:13" s="7" customFormat="1" ht="16.5" customHeight="1" x14ac:dyDescent="0.25">
      <c r="B30" s="50"/>
      <c r="C30" s="49"/>
      <c r="D30" s="49"/>
      <c r="E30" s="2"/>
      <c r="F30" s="2"/>
      <c r="G30" s="2"/>
      <c r="H30" s="2"/>
      <c r="I30" s="2"/>
      <c r="J30" s="2"/>
      <c r="K30" s="4"/>
      <c r="L30" s="4"/>
      <c r="M30" s="5"/>
    </row>
    <row r="31" spans="2:13" s="7" customFormat="1" ht="16.5" customHeight="1" x14ac:dyDescent="0.25">
      <c r="B31" s="50"/>
      <c r="C31" s="49"/>
      <c r="D31" s="49"/>
      <c r="E31" s="2"/>
      <c r="F31" s="2"/>
      <c r="G31" s="2"/>
      <c r="H31" s="2"/>
      <c r="I31" s="2"/>
      <c r="J31" s="2"/>
      <c r="K31" s="4"/>
      <c r="L31" s="4"/>
      <c r="M31" s="5"/>
    </row>
    <row r="32" spans="2:13" s="7" customFormat="1" ht="16.5" customHeight="1" x14ac:dyDescent="0.25">
      <c r="B32" s="50"/>
      <c r="C32" s="49"/>
      <c r="D32" s="49"/>
      <c r="E32" s="2"/>
      <c r="F32" s="2"/>
      <c r="G32" s="2"/>
      <c r="H32" s="2"/>
      <c r="I32" s="2"/>
      <c r="J32" s="2"/>
      <c r="K32" s="4"/>
      <c r="L32" s="4"/>
      <c r="M32" s="5"/>
    </row>
    <row r="33" spans="2:13" s="7" customFormat="1" ht="16.5" customHeight="1" x14ac:dyDescent="0.25">
      <c r="B33" s="50"/>
      <c r="C33" s="49"/>
      <c r="D33" s="49"/>
      <c r="E33" s="2"/>
      <c r="F33" s="2"/>
      <c r="G33" s="2"/>
      <c r="H33" s="2"/>
      <c r="I33" s="2"/>
      <c r="J33" s="2"/>
      <c r="K33" s="4"/>
      <c r="L33" s="4"/>
      <c r="M33" s="5"/>
    </row>
    <row r="34" spans="2:13" s="7" customFormat="1" ht="16.5" customHeight="1" x14ac:dyDescent="0.25">
      <c r="B34" s="50"/>
      <c r="C34" s="49"/>
      <c r="D34" s="49"/>
      <c r="E34" s="2"/>
      <c r="F34" s="2"/>
      <c r="G34" s="2"/>
      <c r="H34" s="2"/>
      <c r="I34" s="2"/>
      <c r="J34" s="2"/>
      <c r="K34" s="4"/>
      <c r="L34" s="4"/>
      <c r="M34" s="5"/>
    </row>
    <row r="35" spans="2:13" s="7" customFormat="1" ht="16.5" customHeight="1" x14ac:dyDescent="0.25">
      <c r="B35" s="50"/>
      <c r="C35" s="49"/>
      <c r="D35" s="49"/>
      <c r="E35" s="2"/>
      <c r="F35" s="2"/>
      <c r="G35" s="2"/>
      <c r="H35" s="2"/>
      <c r="I35" s="6"/>
      <c r="J35" s="6"/>
      <c r="K35" s="4"/>
      <c r="L35" s="4"/>
      <c r="M35" s="5"/>
    </row>
    <row r="36" spans="2:13" s="7" customFormat="1" ht="16.5" customHeight="1" x14ac:dyDescent="0.25">
      <c r="B36" s="50"/>
      <c r="C36" s="49"/>
      <c r="D36" s="49"/>
      <c r="E36" s="2"/>
      <c r="F36" s="2"/>
      <c r="G36" s="2"/>
      <c r="H36" s="2"/>
      <c r="I36" s="2"/>
      <c r="J36" s="2"/>
      <c r="K36" s="4"/>
      <c r="L36" s="4"/>
      <c r="M36" s="5"/>
    </row>
    <row r="37" spans="2:13" s="7" customFormat="1" ht="16.5" customHeight="1" x14ac:dyDescent="0.25">
      <c r="B37" s="50"/>
      <c r="C37" s="49"/>
      <c r="D37" s="49"/>
      <c r="E37" s="2"/>
      <c r="F37" s="2"/>
      <c r="G37" s="2"/>
      <c r="H37" s="2"/>
      <c r="I37" s="2"/>
      <c r="J37" s="2"/>
      <c r="K37" s="4"/>
      <c r="L37" s="4"/>
      <c r="M37" s="5"/>
    </row>
    <row r="38" spans="2:13" s="7" customFormat="1" ht="16.5" customHeight="1" x14ac:dyDescent="0.25">
      <c r="B38" s="50"/>
      <c r="C38" s="49"/>
      <c r="D38" s="49"/>
      <c r="E38" s="2"/>
      <c r="F38" s="2"/>
      <c r="G38" s="2"/>
      <c r="H38" s="2"/>
      <c r="I38" s="2"/>
      <c r="J38" s="2"/>
      <c r="K38" s="4"/>
      <c r="L38" s="4"/>
      <c r="M38" s="5"/>
    </row>
    <row r="39" spans="2:13" s="7" customFormat="1" ht="16.5" customHeight="1" x14ac:dyDescent="0.25">
      <c r="B39" s="50"/>
      <c r="C39" s="49"/>
      <c r="D39" s="49"/>
      <c r="E39" s="2"/>
      <c r="F39" s="2"/>
      <c r="G39" s="2"/>
      <c r="H39" s="2"/>
      <c r="I39" s="2"/>
      <c r="J39" s="2"/>
      <c r="K39" s="4"/>
      <c r="L39" s="4"/>
      <c r="M39" s="5"/>
    </row>
    <row r="40" spans="2:13" s="7" customFormat="1" ht="16.5" customHeight="1" x14ac:dyDescent="0.25">
      <c r="B40" s="50"/>
      <c r="C40" s="49"/>
      <c r="D40" s="49"/>
      <c r="E40" s="2"/>
      <c r="F40" s="2"/>
      <c r="G40" s="2"/>
      <c r="H40" s="2"/>
      <c r="I40" s="2"/>
      <c r="J40" s="2"/>
      <c r="K40" s="4"/>
      <c r="L40" s="4"/>
      <c r="M40" s="5"/>
    </row>
    <row r="41" spans="2:13" s="7" customFormat="1" ht="16.5" customHeight="1" x14ac:dyDescent="0.25">
      <c r="B41" s="50"/>
      <c r="C41" s="49"/>
      <c r="D41" s="49"/>
      <c r="E41" s="2"/>
      <c r="F41" s="2"/>
      <c r="G41" s="2"/>
      <c r="H41" s="2"/>
      <c r="I41" s="2"/>
      <c r="J41" s="2"/>
      <c r="K41" s="4"/>
      <c r="L41" s="4"/>
      <c r="M41" s="5"/>
    </row>
    <row r="42" spans="2:13" s="7" customFormat="1" ht="16.5" customHeight="1" x14ac:dyDescent="0.25">
      <c r="B42" s="50"/>
      <c r="C42" s="49"/>
      <c r="D42" s="49"/>
      <c r="E42" s="2"/>
      <c r="F42" s="2"/>
      <c r="G42" s="2"/>
      <c r="H42" s="2"/>
      <c r="I42" s="2"/>
      <c r="J42" s="2"/>
      <c r="K42" s="4"/>
      <c r="L42" s="4"/>
      <c r="M42" s="5"/>
    </row>
    <row r="43" spans="2:13" s="7" customFormat="1" ht="16.5" customHeight="1" x14ac:dyDescent="0.25">
      <c r="B43" s="50"/>
      <c r="C43" s="49"/>
      <c r="D43" s="49"/>
      <c r="E43" s="2"/>
      <c r="F43" s="2"/>
      <c r="G43" s="2"/>
      <c r="H43" s="2"/>
      <c r="I43" s="2"/>
      <c r="J43" s="2"/>
      <c r="K43" s="4"/>
      <c r="L43" s="4"/>
      <c r="M43" s="5"/>
    </row>
    <row r="44" spans="2:13" s="7" customFormat="1" ht="16.5" customHeight="1" x14ac:dyDescent="0.25">
      <c r="B44" s="50"/>
      <c r="C44" s="49"/>
      <c r="D44" s="49"/>
      <c r="E44" s="2"/>
      <c r="F44" s="2"/>
      <c r="G44" s="2"/>
      <c r="H44" s="2"/>
      <c r="I44" s="2"/>
      <c r="J44" s="2"/>
      <c r="K44" s="4"/>
      <c r="L44" s="4"/>
      <c r="M44" s="5"/>
    </row>
    <row r="45" spans="2:13" s="7" customFormat="1" ht="16.5" customHeight="1" x14ac:dyDescent="0.25">
      <c r="B45" s="50"/>
      <c r="C45" s="49"/>
      <c r="D45" s="49"/>
      <c r="E45" s="2"/>
      <c r="F45" s="2"/>
      <c r="G45" s="2"/>
      <c r="H45" s="2"/>
      <c r="I45" s="2"/>
      <c r="J45" s="2"/>
      <c r="K45" s="4"/>
      <c r="L45" s="4"/>
      <c r="M45" s="5"/>
    </row>
    <row r="46" spans="2:13" s="7" customFormat="1" ht="16.5" customHeight="1" x14ac:dyDescent="0.25">
      <c r="B46" s="50"/>
      <c r="C46" s="49"/>
      <c r="D46" s="49"/>
      <c r="E46" s="2"/>
      <c r="F46" s="2"/>
      <c r="G46" s="2"/>
      <c r="H46" s="2"/>
      <c r="I46" s="2"/>
      <c r="J46" s="2"/>
      <c r="K46" s="4"/>
      <c r="L46" s="4"/>
      <c r="M46" s="5"/>
    </row>
    <row r="47" spans="2:13" s="7" customFormat="1" ht="16.5" customHeight="1" x14ac:dyDescent="0.25">
      <c r="B47" s="50"/>
      <c r="C47" s="49"/>
      <c r="D47" s="49"/>
      <c r="E47" s="2"/>
      <c r="F47" s="2"/>
      <c r="G47" s="2"/>
      <c r="H47" s="2"/>
      <c r="I47" s="2"/>
      <c r="J47" s="2"/>
      <c r="K47" s="4"/>
      <c r="L47" s="4"/>
      <c r="M47" s="5"/>
    </row>
    <row r="48" spans="2:13" s="7" customFormat="1" ht="16.5" customHeight="1" x14ac:dyDescent="0.25">
      <c r="B48" s="50"/>
      <c r="C48" s="49"/>
      <c r="D48" s="49"/>
      <c r="E48" s="2"/>
      <c r="F48" s="2"/>
      <c r="G48" s="2"/>
      <c r="H48" s="2"/>
      <c r="I48" s="2"/>
      <c r="J48" s="2"/>
      <c r="K48" s="4"/>
      <c r="L48" s="4"/>
      <c r="M48" s="5"/>
    </row>
    <row r="49" spans="2:13" s="7" customFormat="1" ht="16.5" customHeight="1" x14ac:dyDescent="0.25">
      <c r="B49" s="50"/>
      <c r="C49" s="49"/>
      <c r="D49" s="49"/>
      <c r="E49" s="2"/>
      <c r="F49" s="2"/>
      <c r="G49" s="2"/>
      <c r="H49" s="2"/>
      <c r="I49" s="2"/>
      <c r="J49" s="2"/>
      <c r="K49" s="4"/>
      <c r="L49" s="4"/>
      <c r="M49" s="5"/>
    </row>
    <row r="50" spans="2:13" s="7" customFormat="1" ht="16.5" customHeight="1" x14ac:dyDescent="0.25">
      <c r="B50" s="50"/>
      <c r="C50" s="49"/>
      <c r="D50" s="49"/>
      <c r="E50" s="2"/>
      <c r="F50" s="2"/>
      <c r="G50" s="2"/>
      <c r="H50" s="2"/>
      <c r="I50" s="2"/>
      <c r="J50" s="2"/>
      <c r="K50" s="4"/>
      <c r="L50" s="4"/>
      <c r="M50" s="5"/>
    </row>
    <row r="51" spans="2:13" s="7" customFormat="1" ht="16.5" customHeight="1" x14ac:dyDescent="0.25">
      <c r="B51" s="50"/>
      <c r="C51" s="49"/>
      <c r="D51" s="49"/>
      <c r="E51" s="2"/>
      <c r="F51" s="2"/>
      <c r="G51" s="2"/>
      <c r="H51" s="2"/>
      <c r="I51" s="2"/>
      <c r="J51" s="2"/>
      <c r="K51" s="4"/>
      <c r="L51" s="4"/>
      <c r="M51" s="5"/>
    </row>
    <row r="52" spans="2:13" s="7" customFormat="1" ht="16.5" customHeight="1" x14ac:dyDescent="0.25">
      <c r="B52" s="50"/>
      <c r="C52" s="49"/>
      <c r="D52" s="49"/>
      <c r="E52" s="2"/>
      <c r="F52" s="2"/>
      <c r="G52" s="2"/>
      <c r="H52" s="2"/>
      <c r="I52" s="2"/>
      <c r="J52" s="2"/>
      <c r="K52" s="4"/>
      <c r="L52" s="4"/>
      <c r="M52" s="5"/>
    </row>
    <row r="53" spans="2:13" s="7" customFormat="1" ht="16.5" customHeight="1" x14ac:dyDescent="0.25">
      <c r="B53" s="50"/>
      <c r="C53" s="49"/>
      <c r="D53" s="49"/>
      <c r="E53" s="2"/>
      <c r="F53" s="2"/>
      <c r="G53" s="2"/>
      <c r="H53" s="2"/>
      <c r="I53" s="2"/>
      <c r="J53" s="2"/>
      <c r="K53" s="4"/>
      <c r="L53" s="4"/>
      <c r="M53" s="5"/>
    </row>
    <row r="54" spans="2:13" s="7" customFormat="1" ht="16.5" customHeight="1" x14ac:dyDescent="0.25">
      <c r="B54" s="50"/>
      <c r="C54" s="49"/>
      <c r="D54" s="49"/>
      <c r="E54" s="2"/>
      <c r="F54" s="2"/>
      <c r="G54" s="2"/>
      <c r="H54" s="2"/>
      <c r="I54" s="2"/>
      <c r="J54" s="2"/>
      <c r="K54" s="4"/>
      <c r="L54" s="4"/>
      <c r="M54" s="5"/>
    </row>
    <row r="55" spans="2:13" s="7" customFormat="1" ht="16.5" customHeight="1" x14ac:dyDescent="0.25">
      <c r="B55" s="50"/>
      <c r="C55" s="49"/>
      <c r="D55" s="49"/>
      <c r="E55" s="2"/>
      <c r="F55" s="2"/>
      <c r="G55" s="2"/>
      <c r="H55" s="2"/>
      <c r="I55" s="2"/>
      <c r="J55" s="2"/>
      <c r="K55" s="4"/>
      <c r="L55" s="4"/>
      <c r="M55" s="5"/>
    </row>
    <row r="56" spans="2:13" s="7" customFormat="1" ht="16.5" customHeight="1" x14ac:dyDescent="0.25">
      <c r="B56" s="50"/>
      <c r="C56" s="49"/>
      <c r="D56" s="49"/>
      <c r="E56" s="2"/>
      <c r="F56" s="2"/>
      <c r="G56" s="2"/>
      <c r="H56" s="2"/>
      <c r="I56" s="2"/>
      <c r="J56" s="2"/>
      <c r="K56" s="4"/>
      <c r="L56" s="4"/>
      <c r="M56" s="5"/>
    </row>
    <row r="57" spans="2:13" s="7" customFormat="1" ht="16.5" customHeight="1" x14ac:dyDescent="0.25">
      <c r="B57" s="50"/>
      <c r="C57" s="49"/>
      <c r="D57" s="49"/>
      <c r="E57" s="2"/>
      <c r="F57" s="2"/>
      <c r="G57" s="2"/>
      <c r="H57" s="2"/>
      <c r="I57" s="2"/>
      <c r="J57" s="2"/>
      <c r="K57" s="4"/>
      <c r="L57" s="4"/>
      <c r="M57" s="5"/>
    </row>
    <row r="58" spans="2:13" s="7" customFormat="1" ht="16.5" customHeight="1" x14ac:dyDescent="0.25">
      <c r="B58" s="50"/>
      <c r="C58" s="49"/>
      <c r="D58" s="49"/>
      <c r="E58" s="2"/>
      <c r="F58" s="2"/>
      <c r="G58" s="2"/>
      <c r="H58" s="2"/>
      <c r="I58" s="2"/>
      <c r="J58" s="2"/>
      <c r="K58" s="4"/>
      <c r="L58" s="4"/>
      <c r="M58" s="5"/>
    </row>
    <row r="59" spans="2:13" s="7" customFormat="1" ht="16.5" customHeight="1" x14ac:dyDescent="0.25">
      <c r="B59" s="50"/>
      <c r="C59" s="49"/>
      <c r="D59" s="49"/>
      <c r="E59" s="2"/>
      <c r="F59" s="2"/>
      <c r="G59" s="2"/>
      <c r="H59" s="2"/>
      <c r="I59" s="2"/>
      <c r="J59" s="2"/>
      <c r="K59" s="4"/>
      <c r="L59" s="4"/>
      <c r="M59" s="5"/>
    </row>
    <row r="60" spans="2:13" s="7" customFormat="1" ht="16.5" customHeight="1" x14ac:dyDescent="0.25">
      <c r="B60" s="50"/>
      <c r="C60" s="49"/>
      <c r="D60" s="49"/>
      <c r="E60" s="2"/>
      <c r="F60" s="2"/>
      <c r="G60" s="2"/>
      <c r="H60" s="2"/>
      <c r="I60" s="2"/>
      <c r="J60" s="2"/>
      <c r="K60" s="4"/>
      <c r="L60" s="4"/>
      <c r="M60" s="5"/>
    </row>
    <row r="61" spans="2:13" s="7" customFormat="1" ht="16.5" customHeight="1" x14ac:dyDescent="0.25">
      <c r="B61" s="50"/>
      <c r="C61" s="49"/>
      <c r="D61" s="49"/>
      <c r="E61" s="2"/>
      <c r="F61" s="2"/>
      <c r="G61" s="2"/>
      <c r="H61" s="2"/>
      <c r="I61" s="2"/>
      <c r="J61" s="2"/>
      <c r="K61" s="4"/>
      <c r="L61" s="4"/>
      <c r="M61" s="5"/>
    </row>
    <row r="62" spans="2:13" s="7" customFormat="1" ht="16.5" customHeight="1" x14ac:dyDescent="0.25">
      <c r="B62" s="50"/>
      <c r="C62" s="49"/>
      <c r="D62" s="49"/>
      <c r="E62" s="2"/>
      <c r="F62" s="2"/>
      <c r="G62" s="2"/>
      <c r="H62" s="2"/>
      <c r="I62" s="2"/>
      <c r="J62" s="2"/>
      <c r="K62" s="4"/>
      <c r="L62" s="4"/>
      <c r="M62" s="5"/>
    </row>
    <row r="63" spans="2:13" ht="16.5" customHeight="1" x14ac:dyDescent="0.25">
      <c r="B63" s="50"/>
      <c r="C63" s="49"/>
      <c r="D63" s="49"/>
      <c r="E63" s="2"/>
      <c r="F63" s="2"/>
      <c r="G63" s="2"/>
      <c r="H63" s="2"/>
      <c r="I63" s="2"/>
      <c r="J63" s="2"/>
      <c r="K63" s="4"/>
      <c r="L63" s="4"/>
      <c r="M63" s="5"/>
    </row>
    <row r="64" spans="2:13" ht="16.5" customHeight="1" x14ac:dyDescent="0.25">
      <c r="B64" s="50"/>
      <c r="C64" s="49"/>
      <c r="D64" s="49"/>
      <c r="E64" s="2"/>
      <c r="F64" s="2"/>
      <c r="G64" s="2"/>
      <c r="H64" s="2"/>
      <c r="I64" s="2"/>
      <c r="J64" s="2"/>
      <c r="K64" s="4"/>
      <c r="L64" s="4"/>
      <c r="M64" s="5"/>
    </row>
    <row r="65" spans="2:13" ht="16.5" customHeight="1" x14ac:dyDescent="0.25">
      <c r="B65" s="50"/>
      <c r="C65" s="49"/>
      <c r="D65" s="49"/>
      <c r="E65" s="2"/>
      <c r="F65" s="2"/>
      <c r="G65" s="2"/>
      <c r="H65" s="2"/>
      <c r="I65" s="2"/>
      <c r="J65" s="2"/>
      <c r="K65" s="4"/>
      <c r="L65" s="4"/>
      <c r="M65" s="5"/>
    </row>
    <row r="66" spans="2:13" ht="16.5" customHeight="1" x14ac:dyDescent="0.25">
      <c r="B66" s="50"/>
      <c r="C66" s="49"/>
      <c r="D66" s="49"/>
      <c r="E66" s="2"/>
      <c r="F66" s="2"/>
      <c r="G66" s="2"/>
      <c r="H66" s="2"/>
      <c r="I66" s="2"/>
      <c r="J66" s="2"/>
      <c r="K66" s="4"/>
      <c r="L66" s="4"/>
      <c r="M66" s="5"/>
    </row>
    <row r="67" spans="2:13" ht="16.5" customHeight="1" x14ac:dyDescent="0.25">
      <c r="B67" s="50"/>
      <c r="C67" s="49"/>
      <c r="D67" s="49"/>
      <c r="E67" s="2"/>
      <c r="F67" s="2"/>
      <c r="G67" s="2"/>
      <c r="H67" s="2"/>
      <c r="I67" s="2"/>
      <c r="J67" s="2"/>
      <c r="K67" s="4"/>
      <c r="L67" s="4"/>
      <c r="M67" s="5"/>
    </row>
    <row r="68" spans="2:13" ht="16.5" customHeight="1" x14ac:dyDescent="0.25">
      <c r="B68" s="50"/>
      <c r="C68" s="49"/>
      <c r="D68" s="49"/>
      <c r="E68" s="2"/>
      <c r="F68" s="2"/>
      <c r="G68" s="2"/>
      <c r="H68" s="2"/>
      <c r="I68" s="2"/>
      <c r="J68" s="2"/>
      <c r="K68" s="4"/>
      <c r="L68" s="4"/>
      <c r="M68" s="5"/>
    </row>
    <row r="69" spans="2:13" s="7" customFormat="1" ht="16.5" customHeight="1" x14ac:dyDescent="0.25">
      <c r="B69" s="50"/>
      <c r="C69" s="49"/>
      <c r="D69" s="49"/>
      <c r="E69" s="2"/>
      <c r="F69" s="2"/>
      <c r="G69" s="2"/>
      <c r="H69" s="2"/>
      <c r="I69" s="2"/>
      <c r="J69" s="2"/>
      <c r="K69" s="4"/>
      <c r="L69" s="4"/>
      <c r="M69" s="5"/>
    </row>
    <row r="70" spans="2:13" ht="16.5" customHeight="1" x14ac:dyDescent="0.25">
      <c r="B70" s="50"/>
      <c r="C70" s="49"/>
      <c r="D70" s="49"/>
      <c r="E70" s="2"/>
      <c r="F70" s="2"/>
      <c r="G70" s="2"/>
      <c r="H70" s="2"/>
      <c r="I70" s="2"/>
      <c r="J70" s="2"/>
      <c r="K70" s="4"/>
      <c r="L70" s="4"/>
      <c r="M70" s="5"/>
    </row>
    <row r="71" spans="2:13" ht="16.5" customHeight="1" x14ac:dyDescent="0.25">
      <c r="B71" s="50"/>
      <c r="C71" s="49"/>
      <c r="D71" s="49"/>
      <c r="E71" s="2"/>
      <c r="F71" s="2"/>
      <c r="G71" s="2"/>
      <c r="H71" s="2"/>
      <c r="I71" s="2"/>
      <c r="J71" s="2"/>
      <c r="K71" s="4"/>
      <c r="L71" s="4"/>
      <c r="M71" s="5"/>
    </row>
    <row r="72" spans="2:13" ht="16.5" customHeight="1" x14ac:dyDescent="0.25">
      <c r="B72" s="50"/>
      <c r="C72" s="49"/>
      <c r="D72" s="49"/>
      <c r="E72" s="2"/>
      <c r="F72" s="2"/>
      <c r="G72" s="2"/>
      <c r="H72" s="2"/>
      <c r="I72" s="2"/>
      <c r="J72" s="2"/>
      <c r="K72" s="4"/>
      <c r="L72" s="4"/>
      <c r="M72" s="5"/>
    </row>
    <row r="73" spans="2:13" ht="16.5" customHeight="1" x14ac:dyDescent="0.25">
      <c r="M73" s="11">
        <v>5</v>
      </c>
    </row>
    <row r="74" spans="2:13" x14ac:dyDescent="0.25"/>
    <row r="75" spans="2:13" x14ac:dyDescent="0.25"/>
    <row r="76" spans="2:13" x14ac:dyDescent="0.25"/>
    <row r="77" spans="2:13" x14ac:dyDescent="0.25"/>
    <row r="78" spans="2:13" x14ac:dyDescent="0.25"/>
    <row r="79" spans="2:13" x14ac:dyDescent="0.25"/>
    <row r="80" spans="2:13"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sheetData>
  <sheetProtection sheet="1" formatCells="0" formatColumns="0" formatRows="0"/>
  <mergeCells count="3">
    <mergeCell ref="F2:G2"/>
    <mergeCell ref="I2:J2"/>
    <mergeCell ref="K2:L2"/>
  </mergeCells>
  <printOptions horizontalCentered="1"/>
  <pageMargins left="0.59055118110236227" right="0.19685039370078741" top="0.19685039370078741" bottom="0.39370078740157483" header="0.19685039370078741" footer="0.19685039370078741"/>
  <pageSetup paperSize="9" scale="66" fitToHeight="0" orientation="portrait" horizontalDpi="300" verticalDpi="300" r:id="rId1"/>
  <headerFooter>
    <oddFooter>&amp;C&amp;"Arial Narrow,Standard"&amp;10NAT-Vermessungsformular_v26.1 • © kjroth • Alle Rechte vorbehalten!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q Y R k W M d I k V q l A A A A 9 g A A A B I A H A B D b 2 5 m a W c v U G F j a 2 F n Z S 5 4 b W w g o h g A K K A U A A A A A A A A A A A A A A A A A A A A A A A A A A A A h Y 8 x D o I w G I W v Q r r T l m o M I T 9 l U D d J T E y M a 1 M q N E I x t F j u 5 u C R v I I Y R d 0 c 3 / e + 4 b 3 7 9 Q b Z 0 N T B R X V W t y Z F E a Y o U E a 2 h T Z l i n p 3 D G O U c d g K e R K l C k b Z 2 G S w R Y o q 5 8 4 J I d 5 7 7 G e 4 7 U r C K I 3 I I d / s Z K U a g T 6 y / i + H 2 l g n j F S I w / 4 1 h j M c s T l e s B h T I B O E X J u v w M a 9 z / Y H w r K v X d 8 p X q h w t Q Y y R S D v D / w B U E s D B B Q A A g A I A K m E Z F 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p h G R Y K I p H u A 4 A A A A R A A A A E w A c A E Z v c m 1 1 b G F z L 1 N l Y 3 R p b 2 4 x L m 0 g o h g A K K A U A A A A A A A A A A A A A A A A A A A A A A A A A A A A K 0 5 N L s n M z 1 M I h t C G 1 g B Q S w E C L Q A U A A I A C A C p h G R Y x 0 i R W q U A A A D 2 A A A A E g A A A A A A A A A A A A A A A A A A A A A A Q 2 9 u Z m l n L 1 B h Y 2 t h Z 2 U u e G 1 s U E s B A i 0 A F A A C A A g A q Y R k W A / K 6 a u k A A A A 6 Q A A A B M A A A A A A A A A A A A A A A A A 8 Q A A A F t D b 2 5 0 Z W 5 0 X 1 R 5 c G V z X S 5 4 b W x Q S w E C L Q A U A A I A C A C p h G R Y 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n 8 P Y 5 6 c 7 U W v S 9 G D w m a C 8 w A A A A A C A A A A A A A Q Z g A A A A E A A C A A A A C r B z R A 8 V b c D X Z O n g 8 V Z 1 K 2 j a m R x F c b 7 Z m O M y w G + 4 7 o V A A A A A A O g A A A A A I A A C A A A A A F g O l 5 k G 3 Q q N R 9 j V 1 9 T Y V 8 G Q 3 i N M l X 1 P z c y h j + M 6 S N o V A A A A D r y 4 B K 0 e S 0 4 t K + L 8 C H g 0 S C o L / P 0 D U I + g 3 X 0 o H V B c H e g z b s 6 Y a 7 Z Q R p A r u a y o / 1 T Z h 3 X d G + j P 8 2 B c j x w q 6 b 4 C 0 + G M q s J U 7 O F R Y 3 o O B g U N C Q W U A A A A A N / R 5 a + C g B l u a K y J R f 2 W / 7 e T g F X v 7 5 a V 1 I r u k h J d B 0 a + O 2 Y 6 r C g F x N b Y J U d m + b + b 4 x z C s x f J S / G i 7 M d V p t I h x D < / D a t a M a s h u p > 
</file>

<file path=customXml/itemProps1.xml><?xml version="1.0" encoding="utf-8"?>
<ds:datastoreItem xmlns:ds="http://schemas.openxmlformats.org/officeDocument/2006/customXml" ds:itemID="{F991390D-415F-4772-B95E-C640DFEBA2B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9</vt:i4>
      </vt:variant>
    </vt:vector>
  </HeadingPairs>
  <TitlesOfParts>
    <vt:vector size="19" baseType="lpstr">
      <vt:lpstr>Seite1(1)-Allgemeine Angaben</vt:lpstr>
      <vt:lpstr>Seite1(2)-Allgemeine Angaben</vt:lpstr>
      <vt:lpstr>Seite1(3)-Allgemeine Angaben</vt:lpstr>
      <vt:lpstr>Seite1(4)-Allgemeine Angaben</vt:lpstr>
      <vt:lpstr>Seite2-Eichstrecke</vt:lpstr>
      <vt:lpstr>Seite3-Kalibrierung JC</vt:lpstr>
      <vt:lpstr>Seite3-Kalibrierung 2Verm</vt:lpstr>
      <vt:lpstr>Seite4-Auswertung-ff</vt:lpstr>
      <vt:lpstr>Seite5-Auswertung-ff</vt:lpstr>
      <vt:lpstr>Basisdaten</vt:lpstr>
      <vt:lpstr>'Seite1(1)-Allgemeine Angaben'!Druckbereich</vt:lpstr>
      <vt:lpstr>'Seite1(2)-Allgemeine Angaben'!Druckbereich</vt:lpstr>
      <vt:lpstr>'Seite1(3)-Allgemeine Angaben'!Druckbereich</vt:lpstr>
      <vt:lpstr>'Seite1(4)-Allgemeine Angaben'!Druckbereich</vt:lpstr>
      <vt:lpstr>'Seite2-Eichstrecke'!Druckbereich</vt:lpstr>
      <vt:lpstr>'Seite3-Kalibrierung 2Verm'!Druckbereich</vt:lpstr>
      <vt:lpstr>'Seite3-Kalibrierung JC'!Druckbereich</vt:lpstr>
      <vt:lpstr>'Seite4-Auswertung-ff'!Druckbereich</vt:lpstr>
      <vt:lpstr>'Seite5-Auswertung-ff'!Druckbereich</vt:lpstr>
    </vt:vector>
  </TitlesOfParts>
  <Company>kajoroth.de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DLV-VermFormular-3</dc:title>
  <dc:subject/>
  <dc:creator>Roth, Karl-Josef</dc:creator>
  <dc:description/>
  <cp:lastModifiedBy>Karl Josef Roth</cp:lastModifiedBy>
  <cp:revision>1</cp:revision>
  <cp:lastPrinted>2026-01-09T15:37:44Z</cp:lastPrinted>
  <dcterms:created xsi:type="dcterms:W3CDTF">2017-08-02T09:58:49Z</dcterms:created>
  <dcterms:modified xsi:type="dcterms:W3CDTF">2026-01-10T16:50:15Z</dcterms:modified>
  <dc:language>de-DE</dc:language>
</cp:coreProperties>
</file>